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BAHAR AYAZ\Desktop\"/>
    </mc:Choice>
  </mc:AlternateContent>
  <xr:revisionPtr revIDLastSave="0" documentId="8_{87DE6C85-E151-4422-89BF-844548AC55FC}" xr6:coauthVersionLast="47" xr6:coauthVersionMax="47" xr10:uidLastSave="{00000000-0000-0000-0000-000000000000}"/>
  <bookViews>
    <workbookView xWindow="-120" yWindow="-120" windowWidth="29040" windowHeight="15840" activeTab="2" xr2:uid="{00000000-000D-0000-FFFF-FFFF00000000}"/>
  </bookViews>
  <sheets>
    <sheet name="AÇIKLAMALAR" sheetId="2" r:id="rId1"/>
    <sheet name="PERFORMANS GÖSTERGELERİ" sheetId="1" r:id="rId2"/>
    <sheet name="STRATEJİLERİN İZLENMESİ" sheetId="3" r:id="rId3"/>
  </sheets>
  <definedNames>
    <definedName name="_xlnm._FilterDatabase" localSheetId="1" hidden="1">'PERFORMANS GÖSTERGELERİ'!$C$4:$T$83</definedName>
    <definedName name="_xlnm._FilterDatabase" localSheetId="2" hidden="1">'STRATEJİLERİN İZLENMESİ'!$D$2:$L$159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 l="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5" i="1"/>
  <c r="Q83" i="1" l="1"/>
  <c r="R83" i="1" s="1"/>
  <c r="Q82" i="1"/>
  <c r="Q81" i="1"/>
  <c r="Q80" i="1"/>
  <c r="Q79" i="1"/>
  <c r="Q78" i="1"/>
  <c r="Q77" i="1"/>
  <c r="Q76" i="1"/>
  <c r="Q75" i="1"/>
  <c r="Q74" i="1"/>
  <c r="Q73" i="1"/>
  <c r="Q72" i="1"/>
  <c r="Q71" i="1"/>
  <c r="Q70" i="1"/>
  <c r="Q69" i="1"/>
  <c r="Q68" i="1"/>
  <c r="Q67" i="1"/>
  <c r="Q66" i="1"/>
  <c r="Q65" i="1"/>
  <c r="Q64" i="1"/>
  <c r="Q63" i="1"/>
  <c r="Q62" i="1"/>
  <c r="Q61" i="1"/>
  <c r="Q60" i="1"/>
  <c r="Q59" i="1"/>
  <c r="R59" i="1" s="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R5" i="1" l="1"/>
  <c r="R41" i="1"/>
  <c r="R60" i="1"/>
  <c r="R21" i="1"/>
  <c r="R76" i="1"/>
  <c r="R23" i="1"/>
  <c r="R43" i="1"/>
  <c r="R51" i="1"/>
  <c r="R26" i="1"/>
  <c r="R33" i="1"/>
  <c r="R73" i="1"/>
  <c r="R48" i="1"/>
  <c r="R62" i="1"/>
  <c r="R79" i="1"/>
  <c r="R29" i="1"/>
  <c r="R55" i="1"/>
  <c r="R65" i="1"/>
  <c r="R69" i="1"/>
</calcChain>
</file>

<file path=xl/sharedStrings.xml><?xml version="1.0" encoding="utf-8"?>
<sst xmlns="http://schemas.openxmlformats.org/spreadsheetml/2006/main" count="1027" uniqueCount="682">
  <si>
    <t>EK 1</t>
  </si>
  <si>
    <t>AMAÇ</t>
  </si>
  <si>
    <t>HEDEF</t>
  </si>
  <si>
    <t>PERFORMANS GÖSTERGELERİ</t>
  </si>
  <si>
    <t>Hedefe Etkisi
(%)</t>
  </si>
  <si>
    <t>Başlangıç Değeri 2018</t>
  </si>
  <si>
    <t>2019
Geçekleşme</t>
  </si>
  <si>
    <t>2020
Gerçekleşme</t>
  </si>
  <si>
    <t>2023 Hedef</t>
  </si>
  <si>
    <t>ANA SORUMLU BÖLÜM</t>
  </si>
  <si>
    <t>Amaç 1. Bütün öğrencilerimize, medeniyetimizin ve insanlığın ortak değerleri ile çağın gereklerine uygun bilgi, beceri, tutum ve davranışların kazandırılması sağlanacaktır.</t>
  </si>
  <si>
    <t>Hedef 1.1. Tüm alanlarda ve eğitim kademelerinde, öğrencilerimizin her düzeydeki yeterliliklerinin belirlenmesi, izlenmesi ve desteklenmesi için oluşturulan ölçme ve değerlendirme sisteminin uygulanması sağlanacaktır.</t>
  </si>
  <si>
    <t>PG1.1.1</t>
  </si>
  <si>
    <t>Bir eğitim ve öğretim döneminde bilimsel, kültürel, sanatsal ve sportif alanlarda en az bir faaliyete katılan öğrenci oranı (%)</t>
  </si>
  <si>
    <t>İlkokul</t>
  </si>
  <si>
    <t>Temel Eğitim Hizmetleri Bölümü</t>
  </si>
  <si>
    <t>Ortaokul</t>
  </si>
  <si>
    <t>Lise</t>
  </si>
  <si>
    <t>PG1.1.2</t>
  </si>
  <si>
    <t>Öğrenci başına okunan kitap sayısı</t>
  </si>
  <si>
    <t>Bilgi İşlem ve Eğitim Teknolojileri Hizmetleri Bölümü</t>
  </si>
  <si>
    <t>PG1.1.3</t>
  </si>
  <si>
    <t>Ortaöğretime merkezi sınavla yerleşen öğrenci oranı (%)</t>
  </si>
  <si>
    <t>Ölçme, Değerlendirme ve Sınav Hizmetleri Bölümü</t>
  </si>
  <si>
    <t>PG1.1.4.1</t>
  </si>
  <si>
    <t>ABİDE 4 temel altı ve temel yeterlilik düzeylerindeki
toplam öğrenci oranı(%)</t>
  </si>
  <si>
    <t>Türkçe</t>
  </si>
  <si>
    <t xml:space="preserve"> -</t>
  </si>
  <si>
    <t>Matematik</t>
  </si>
  <si>
    <t>Fen Bilimleri</t>
  </si>
  <si>
    <t>PG1.1.4.2</t>
  </si>
  <si>
    <t>ABİDE 8 temel altı ve temel yeterlilik düzeylerindeki toplam öğrenci oranı(%)</t>
  </si>
  <si>
    <t>PG1.1.4.3</t>
  </si>
  <si>
    <t>ABİDE 10 temel altı ve temel yeterlilik düzeylerindeki toplam öğrenci oranı(%)</t>
  </si>
  <si>
    <t>Okuma Becerileri</t>
  </si>
  <si>
    <t>Matematik Okuryazarlığı</t>
  </si>
  <si>
    <t>Fen Okuryazarlığı</t>
  </si>
  <si>
    <t>Hedef 1.2. Öğrencilerin yaş, okul türü ve programlarına göre gereksinimlerini dikkate alan beceri temelli yabancı dil yeterlilikleri sistemine geçilmesine ilişkin etkin çalışmalar yürütülecektir.</t>
  </si>
  <si>
    <t>PG1.2.1</t>
  </si>
  <si>
    <t>Yabancı dil dersi yıl sonu puan ortalaması</t>
  </si>
  <si>
    <t>Ortaöğretim</t>
  </si>
  <si>
    <t>Amaç 2. Çağdaş normlara uygun, etkili, verimli yönetim ve organizasyon yapısı ve süreçleri hâkim kılınacaktır.</t>
  </si>
  <si>
    <t>Hedef 2.1. Yönetim ve öğrenme etkinliklerinin izlenmesi, değerlendirilmesi ve geliştirilmesi amacıyla bakanlık tarafından
oluşturulan veriye dayalı yönetim anlayışı kurumlarımızda yaygınlaştırılacaktır.</t>
  </si>
  <si>
    <t>PG2.1.1</t>
  </si>
  <si>
    <t>Bakanlık tarafından kurulan eğitsel veri ambarının
işletilmesi</t>
  </si>
  <si>
    <t>Strateji Geliştirme Hizmetleri Bölümü</t>
  </si>
  <si>
    <t>PG2.1.2</t>
  </si>
  <si>
    <t>Okul stratejik planları ile yıllık okul gelişim planlarının
izlenmesi için kurulan sistemin işletilmesi</t>
  </si>
  <si>
    <t>PG2.1.3</t>
  </si>
  <si>
    <t>Coğrafi bilgi sisteminin işlerliğinin sağlanması</t>
  </si>
  <si>
    <t>İnşaat ve Emlak Hizmetleri Bölümü</t>
  </si>
  <si>
    <t>Hedef 2.2. Yeni mesleki gelişim anlayışı doğrultusunda öğretmen ve okul yöneticilerinin gelişimleri desteklenecektir.</t>
  </si>
  <si>
    <t>PG2.2.1</t>
  </si>
  <si>
    <t>Lisansüstü eğitim alan personel oranı (%)</t>
  </si>
  <si>
    <t>PG2.2.2</t>
  </si>
  <si>
    <t>Yönetici cinsiyet oranı (%)</t>
  </si>
  <si>
    <t>İnsan Kaynakları Yönetimi Hizmetleri Bölümü</t>
  </si>
  <si>
    <t>PG2.2.3</t>
  </si>
  <si>
    <t>Ücretli öğretmen oranı (%)</t>
  </si>
  <si>
    <t>Amaç 3. Okul öncesi eğitim ve temel eğitimde öğrencilerimizin bilişsel, duygusal ve fiziksel olarak çok boyutlu gelişimleri sağlanacaktır.</t>
  </si>
  <si>
    <t>Hedef 3.1. Erken çocukluk eğitiminin niteliği ve yaygınlığı artırılacak, toplum temelli erken çocukluk çeşitlendirilerek
yaygınlaştırılacaktır.</t>
  </si>
  <si>
    <t>PG3.1.1</t>
  </si>
  <si>
    <t>3-5 yaş grubu okullaşma oranı (%)</t>
  </si>
  <si>
    <t>PG3.1.2</t>
  </si>
  <si>
    <t>İlkokul birinci sınıf öğrencilerinden en az bir yıl okul
öncesi eğitim almış olanların oranı (%)</t>
  </si>
  <si>
    <t>PG3.1.3</t>
  </si>
  <si>
    <t>Erken çocukluk eğitiminde desteklenen şartları elverişsiz
öğrenci sayısı</t>
  </si>
  <si>
    <t>PG3.1.4</t>
  </si>
  <si>
    <t>Özel eğitime ihtiyaç duyan öğrencilerin uyumunun
sağlanmasına yönelik öğretmen eğitimlerine katılan okul öncesi
öğretmeni oranı (%)</t>
  </si>
  <si>
    <t>Hedef 3.2. Öğrencilerimizin bilişsel, duygusal ve fiziksel olarak çok boyutlu gelişimini önemseyen, bilimsel düşünme, tutum
ve değerleri içselleştirebilecekleri bir temel eğitim yapısına geçilerek okullaşma oranı artırılacaktır.</t>
  </si>
  <si>
    <t>PG3.2.1</t>
  </si>
  <si>
    <t>Temel eğitimde ikili eğitim kapsamındaki okullara devam eden öğrenci oranı (%)</t>
  </si>
  <si>
    <t>PG3.2.2</t>
  </si>
  <si>
    <t>Temel eğitimde 20 gün ve üzeri devamsız öğrenci oranı</t>
  </si>
  <si>
    <t>PG 3.2.2.1 İlkokulda 20 gün ve
üzeri devamsız öğrenci oranı (%)</t>
  </si>
  <si>
    <t>PG 3.2.2.2 Ortaokulda 20 gün ve
üzeri devamsız öğrenci oranı(%)</t>
  </si>
  <si>
    <t>PG3.2.3</t>
  </si>
  <si>
    <t>Temel eğitimde okullaşma oranı (%)</t>
  </si>
  <si>
    <t>PG 3.2.3.1 6-9 yaş grubu okullaşma
oranı (%)</t>
  </si>
  <si>
    <t>PG 3.2.3.2 10-13 yaş grubu okullaşma oranı (%)</t>
  </si>
  <si>
    <t>PG3.2.4</t>
  </si>
  <si>
    <t>Temel eğitimde öğrenci sayısı 30'dan fazla olan şube oranı (%)</t>
  </si>
  <si>
    <t>PG 3.2.4.1 İlkokulda öğrenci sayısı 30'dan fazla olan şube sayısı oranı (%)</t>
  </si>
  <si>
    <t>PG 3.2.4.2 Ortokulda öğrenci sayısı 30'dan fazla olan şube sayısı oranı (%)</t>
  </si>
  <si>
    <t>PG3.2.5</t>
  </si>
  <si>
    <t>Tasarım ve Beceri Atölyesi sayısı</t>
  </si>
  <si>
    <t>Hedef 3.3. Temel eğitimde okulların niteliğini artıracak yenilikçi uygulamalara yer verilecektir.</t>
  </si>
  <si>
    <t>PG3.3.1</t>
  </si>
  <si>
    <t>Eğitim kayıt bölgelerinde kurulan okul ve mahalle spor
kulüplerinden yararlanan öğrenci oranı (%)</t>
  </si>
  <si>
    <t>PG3.3.2</t>
  </si>
  <si>
    <t>Birleştirilmiş sınıfların öğretmenlerinden eğitim
faaliyetlerine katılan öğretmenlerin oranı (%)</t>
  </si>
  <si>
    <t>Amaç 4. Öğrencileri ilgi, yetenek ve kapasiteleri doğrultusunda hayata ve üst öğretime hazırlayan bir ortaöğretim sistemi ile toplumsal sorunlara çözüm getiren, ülkenin sosyal, kültürel ve ekonomik kalkınmasına katkı sunan öğrenciler yetiştirilecektir</t>
  </si>
  <si>
    <t>Hedef 4.1: Ortaöğretime katılım ve tamamlama oranları artırılacaktır.</t>
  </si>
  <si>
    <t>PG4.1.1</t>
  </si>
  <si>
    <t>14-17 yaş grubu okullaşma oranı (%)</t>
  </si>
  <si>
    <t>Orta Öğretim Hizmetleri Bölümü</t>
  </si>
  <si>
    <t>PG4.1.2</t>
  </si>
  <si>
    <t>Örgün ortaöğretimde 20 gün ve üzeri devamsız öğrenci
oranı (%</t>
  </si>
  <si>
    <t>PG4.1.3</t>
  </si>
  <si>
    <t>Ortaöğretimde sınıf tekrar oranı (9. Sınıf) (%)</t>
  </si>
  <si>
    <t>PG4.1.4</t>
  </si>
  <si>
    <t>İkili eğitim kapsamındaki okullara devam eden öğrenci
oranı (%)</t>
  </si>
  <si>
    <t>PG4.1.5</t>
  </si>
  <si>
    <t>Ortaöğretimde pansiyon doluluk oranı (%)</t>
  </si>
  <si>
    <t>Din Öğretimi Hizmetleri Bölümü</t>
  </si>
  <si>
    <t>Hedef 4.2: Ortaöğretimlerde, değişen dünyanın gerektirdiği becerileri sağlayan ve değişimin aktörü olacak öğrenciler
yetiştirilmesi sağlanacaktır.</t>
  </si>
  <si>
    <t>PG4.2.1</t>
  </si>
  <si>
    <t>Yükseköğretime hazırlık ve uyum programı uygulayan
okul oranı (%)</t>
  </si>
  <si>
    <t>PG4.2.2</t>
  </si>
  <si>
    <t>Ulusal ve uluslararası projelere katılan öğrenci oranı (%)</t>
  </si>
  <si>
    <t>PG4.2.3</t>
  </si>
  <si>
    <t>Toplumsal sorumluluk ve gönüllülük programlarına
katılan öğrenci oranı (%)</t>
  </si>
  <si>
    <t>Hedef 4.3: İlimizin entelektüel sermayesini artırmak, medeniyet ve kalkınmaya destek vermek amacıyla fen ve sosyal bilimler
liselerinin niteliği güçlendirilecektir.</t>
  </si>
  <si>
    <t>PG4.3.1</t>
  </si>
  <si>
    <t>Fen ve sosyal bilimler liselerinde yürütülen proje sayısı</t>
  </si>
  <si>
    <t>PG4.3.2</t>
  </si>
  <si>
    <t>Fen ve sosyal bilimler liseleri ile üniversiteler arasında
imzalanan protokol sayısı</t>
  </si>
  <si>
    <t>PG4.3.3</t>
  </si>
  <si>
    <t>Fen ve sosyal bilimler liselerinde ders ve proje etkinliklerine katılan öğretim üyesi sayısı</t>
  </si>
  <si>
    <t>PG4.3.4</t>
  </si>
  <si>
    <t>Yükseköğretim kurumlarınca düzenlenen bilimsel
etkinliklere katılan fen ve sosyal bilimler lisesi öğrenci oranı (%)</t>
  </si>
  <si>
    <t>Hedef 4.4: Örgün eğitim içinde imam hatip okullarının niteliği artırılacaktır.</t>
  </si>
  <si>
    <t>PG4.4.1</t>
  </si>
  <si>
    <t>İmam hatip okullarında yaz okullarına katılan öğrenci sayısı</t>
  </si>
  <si>
    <t>PG4.4.2</t>
  </si>
  <si>
    <t>Yabancı dil dersi yıl sonu
puanı ortalaması</t>
  </si>
  <si>
    <t>PG 4.4.2.1 Ortaokul</t>
  </si>
  <si>
    <t>PG 4.4.2.2 Ortaöğretim</t>
  </si>
  <si>
    <t>PG4.4.3</t>
  </si>
  <si>
    <t>Yükseköğretim kurumları tarafından düzenlenen
etkinliklere katılan öğrenci sayısı</t>
  </si>
  <si>
    <t>Amaç 5. Özel eğitim ve rehberlik hizmetlerinin etkinliği artırılarak bireylerin bedensel, ruhsal ve zihinsel gelişimleri desteklenecektir.</t>
  </si>
  <si>
    <t>Hedef 5.1: Öğrencilerin mizaç, ilgi ve yeteneklerine uygun eğitimi alabilmelerine imkân veren işlevsel bir psikolojik
danışmanlık ve rehberlik hizmeti sağlanacaktır.</t>
  </si>
  <si>
    <t>PG5.1.1</t>
  </si>
  <si>
    <t>Rehberlik öğretmenlerinden mesleki gelişime yönelik hizmet içi eğitime katılanların oranı (%)</t>
  </si>
  <si>
    <t>Özel Eğitim ve Rehberlik Hizmetleri Bölümü</t>
  </si>
  <si>
    <t>Hedef 5.2: Özel eğitim ihtiyacı olan bireyleri akranlarından soyutlamayan ve birlikte yaşama kültürünü güçlendiren eğitimde
adalet temelli yaklaşım modeli işlevsel hale getirilecektir.</t>
  </si>
  <si>
    <t>PG5.2.1</t>
  </si>
  <si>
    <t>Kaynaştırma/bütünleştirme uygulamaları ile ilgili hizmet içi eğitim verilen öğretmen sayısı</t>
  </si>
  <si>
    <t>PG5.2.2</t>
  </si>
  <si>
    <t>Engellilerin kullanımına uygun asansör/lift, rampa ve tuvaleti olan okul sayısı</t>
  </si>
  <si>
    <t>Hedef 5.3: İlimizin kalkınmasında önemli bir kaynak niteliğinde bulunan özel yetenekli öğrencilerimiz, akranlarından
ayrıştırılmadan doğalarına uygun bir eğitim yöntemi ile desteklenecektir.</t>
  </si>
  <si>
    <t>PG5.3.1</t>
  </si>
  <si>
    <t>Bilim ve sanat merkezleri grup tarama uygulaması yapılan öğrenci oranı (%)</t>
  </si>
  <si>
    <t>PG5.3.2</t>
  </si>
  <si>
    <t>Bilim ve sanat merkezi öğrencilerinin programlara devam oranı (%)</t>
  </si>
  <si>
    <t>PG5.3.3</t>
  </si>
  <si>
    <t>Öğretim kademelerinde özel yeteneklilere yönelik açılan destek eğitim odalarında derslere katılan öğrenci sayısı</t>
  </si>
  <si>
    <t>Amaç 6. Mesleki ve teknik eğitim ve hayat boyu öğrenme sistemleri toplumun ihtiyaçlarına ve işgücü piyasası ile bilgi çağının gereklerine göre etkin uygulanması sağlanacaktır.</t>
  </si>
  <si>
    <t>Hedef 6.1: Mesleki ve teknik eğitime atfedilen değer ve erişim imkânları artırılacaktır.</t>
  </si>
  <si>
    <t>PG6.1.1</t>
  </si>
  <si>
    <t>İşletmelerin ve mezunların
mesleki ve teknik eğitime ilişkin
memnuniyet oranı(%)</t>
  </si>
  <si>
    <t>İşletmelerin memnuniyet oranı (%)</t>
  </si>
  <si>
    <t>Mesleki ve Teknik Eğitim Hizmetleri Bölümü</t>
  </si>
  <si>
    <t>Mezunların memnuniyet oranı (%)</t>
  </si>
  <si>
    <t>PG6.1.2</t>
  </si>
  <si>
    <t>Kariyer rehberliği kapsamında Genel Beceri Test Seti
uygulanan öğrenci sayısı</t>
  </si>
  <si>
    <t>270</t>
  </si>
  <si>
    <t>PG6.1.3</t>
  </si>
  <si>
    <t>Özel burs alan mesleki ve teknik ortaöğretim öğrenci sayısı</t>
  </si>
  <si>
    <t>Hedef 6.2: Mesleki ve teknik eğitimde yeni nesil öğretim programlarının etkin uygulanması sağlanacak ve alt yapı
iyileştirilecektir.</t>
  </si>
  <si>
    <t>PG6.2.1</t>
  </si>
  <si>
    <t>Gerçek iş ortamlarında mesleki gelişim faaliyetlerine
katılan öğretmen sayısı</t>
  </si>
  <si>
    <t>PG6.2.2</t>
  </si>
  <si>
    <t>Protokoller kapsamında temin edilen donanım ve temrinlik malzeme sayısı</t>
  </si>
  <si>
    <t>PG6.2.3</t>
  </si>
  <si>
    <t>Uluslararası projelere katılan öğretmen sayısı</t>
  </si>
  <si>
    <t>PG6.2.4</t>
  </si>
  <si>
    <t>Uluslararası projelere katılan öğrenci sayısı</t>
  </si>
  <si>
    <t>Hedef 6.3: Mesleki ve teknik eğitim-istihdam-üretim ilişkisi güçlendirilecektir.</t>
  </si>
  <si>
    <t>PG6.3.1</t>
  </si>
  <si>
    <t>Organize sanayi bölgelerinde bulunan mesleki ve teknik ortaöğretim kurumu sayısı</t>
  </si>
  <si>
    <t>PG6.3.2</t>
  </si>
  <si>
    <t>Sektörle iş birliği kapsamında yapılan protokol sayısı</t>
  </si>
  <si>
    <t>PG6.3.3</t>
  </si>
  <si>
    <t>Buluş, patent ve faydalı model başvurusu yapan mesleki ve teknik eğitim kurumu sayısı</t>
  </si>
  <si>
    <t>Hedef 6.4: Bireylerin iş ve yaşam kalitelerini yükseltmek amacıyla hayat boyu öğrenme katılım ve tamamlama oranları
artırılacaktır.</t>
  </si>
  <si>
    <t>PG6.4.1</t>
  </si>
  <si>
    <t>Hayat boyu öğrenmeye katılım oranı (%)</t>
  </si>
  <si>
    <t>Hayat Boyu Öğrenme Hizmetleri Bölümü</t>
  </si>
  <si>
    <t>PG6.4.2</t>
  </si>
  <si>
    <t>Hayat boyu öğrenme kapsamındaki kursları tamamlama
oranı (%)</t>
  </si>
  <si>
    <t>PG6.4.3</t>
  </si>
  <si>
    <t>Hayat boyu öğrenme kurslarından yararlanma oranı (%)</t>
  </si>
  <si>
    <t>Amaç 7. Uluslararası standartlar gözetilerek tüm okullarımız için destekleyici bir özel öğretim yapısına geçilmesinin işlerliliği
sağlanacaktır.</t>
  </si>
  <si>
    <t>Hedef 7.1: Yönetim ve teftiş yapısı güçlendirilen özel öğretim kurumlarına devam eden öğrenci oranlarının artırılması sağlanacaktır.</t>
  </si>
  <si>
    <t>PG7.1.1</t>
  </si>
  <si>
    <t>Özel okul öncesi eğitim okullarında bulunan öğrencilerin oranı (%)</t>
  </si>
  <si>
    <t>Özel Öğretim Kurumları Hizmetleri Bölümü</t>
  </si>
  <si>
    <t>PG7.1.2</t>
  </si>
  <si>
    <t>Özel ilkokullarda bulunan öğrencilerin oranı (%)</t>
  </si>
  <si>
    <t>PG7.1.3</t>
  </si>
  <si>
    <t>Özel ortaokullarda bulunan öğrencilerin oranı (%)</t>
  </si>
  <si>
    <t>PG7.1.4</t>
  </si>
  <si>
    <t>Özel ortaöğretim okullarında bulunan öğrencilerin oranı (%)</t>
  </si>
  <si>
    <t>Hedef 7.2: Sertifika eğitimi veren kurumların niteliğini artırmaya yönelik çalışmalar yürütülecektir.</t>
  </si>
  <si>
    <t>PG7.2.1</t>
  </si>
  <si>
    <t>Özel eğitim ve rehabilitasyon merkezlerinde eğitim alan öğrenci sayısı</t>
  </si>
  <si>
    <t>DİĞER SORUMLU BÖLÜM</t>
  </si>
  <si>
    <t>BİETHB, DÖHB, HBÖHB, MTEHB, OHB, ÖERHB, ÖÖKHB, DHB, İEHB, SGHB</t>
  </si>
  <si>
    <t>ÖDSHB, DÖHB, HBÖHB, MTEHB, OHB, ÖERHB, TEHB, ÖÖKHB, DHB, İEHB, SGHB</t>
  </si>
  <si>
    <t>BİETHB, DÖHB, HBÖHB, MTEHB, OHB, ÖERHB, TEHB, ÖÖKHB, DHB, İEHB, SGHB</t>
  </si>
  <si>
    <t>OHB, DÖHB, MTEHB, DHB, İKYHB, ÖERHB, ÖÖKHB</t>
  </si>
  <si>
    <t>Tüm Hizmet Birimleri</t>
  </si>
  <si>
    <t>DÖHB, HBÖHB, MTEHB, OHB, ÖERHB, ÖÖKHB, TEHB, ÖDSHHB, SGB, MMB, BİETHB</t>
  </si>
  <si>
    <t>BİETHB, DHB, HBÖHB, HHB, İEHB, ÖERHB, ÖÖKHB, İKYHB, SGHB.</t>
  </si>
  <si>
    <t>DÖHB, DHB, SGHB, OHB, MTEHB, ÖERHB, ÖÖKHB, HBÖHB, İEHB.</t>
  </si>
  <si>
    <t>SGHB, İEHB, DHB, DÖHB, ÖERHB.</t>
  </si>
  <si>
    <t>DÖHB, MTEHB, ÖERHB, ÖÖKHB, DHB, İEHB, ÖDSHB, SGHB.</t>
  </si>
  <si>
    <t>OHB, MTEHB, ÖERHB, ÖÖKHB, DHB, İEHB, ÖDSHB, SGHB.</t>
  </si>
  <si>
    <t>DÖHB, ÖÖKHB, İKYHB, TEHB.</t>
  </si>
  <si>
    <t>DHB, İEHB, OHB, İKYHB.</t>
  </si>
  <si>
    <t>TEHB, OHB, MTEHB, DÖHB, ÖÖKHB, HBÖHB, İKYHB, BİETHB.</t>
  </si>
  <si>
    <t>TEHB, OHB, MTEHB, DÖHB, ÖÖKHB, HBÖHB, İEHB, BİETHB, SGHB.</t>
  </si>
  <si>
    <t>ÖERHB, TEHB, OHB, MTEHB, DÖHB, ÖÖKHB, HBÖHB, İEHB, BİETHB, SGHB.</t>
  </si>
  <si>
    <t>TEHB, OHB, DÖHB, ÖÖKHB, HBÖHB, BİETHB, ÖDSHB.</t>
  </si>
  <si>
    <t>HBÖHB, ÖERHB, TEHB, ÖÖKHB.</t>
  </si>
  <si>
    <t>HBÖHB, OHB, ÖÖKHB, DHB, İKYHB, İEHB.</t>
  </si>
  <si>
    <t>DHB, ÖÖKHB, BİETHB, HBÖHB.</t>
  </si>
  <si>
    <t>ÖÖKHB, DÖHB, MTEHB, OHB, ÖDSHB, TEHB, DHB.</t>
  </si>
  <si>
    <t>MMB, SGHB, BİETHB.</t>
  </si>
  <si>
    <t>MTEHB, HBÖHB, ÖERHB.</t>
  </si>
  <si>
    <r>
      <t xml:space="preserve">
</t>
    </r>
    <r>
      <rPr>
        <b/>
        <sz val="16"/>
        <color theme="1"/>
        <rFont val="Calibri"/>
        <family val="2"/>
        <charset val="162"/>
        <scheme val="minor"/>
      </rPr>
      <t>SORUMLU BİRİMLER</t>
    </r>
    <r>
      <rPr>
        <b/>
        <sz val="16"/>
        <color rgb="FFFF0000"/>
        <rFont val="Calibri"/>
        <family val="2"/>
        <charset val="162"/>
        <scheme val="minor"/>
      </rPr>
      <t xml:space="preserve">
(Bu alan performans göstergelerinden sorumlu olan hizmet birimlerini ifade etmektedir.)</t>
    </r>
  </si>
  <si>
    <r>
      <t xml:space="preserve">HEDEFE İLİŞKİN GERÇEKLEŞMELER
</t>
    </r>
    <r>
      <rPr>
        <b/>
        <sz val="16"/>
        <color rgb="FFFF0000"/>
        <rFont val="Calibri"/>
        <family val="2"/>
        <charset val="162"/>
        <scheme val="minor"/>
      </rPr>
      <t>(Bu alana formül girildiği için herhangi bir veri yazmanıza gerek yoktur.</t>
    </r>
  </si>
  <si>
    <t>AÇIKLAMALAR</t>
  </si>
  <si>
    <r>
      <t xml:space="preserve">PERFORMANS GÖSTERGELERİNE İLİŞKİN GERÇEKLEŞMELER
</t>
    </r>
    <r>
      <rPr>
        <b/>
        <sz val="16"/>
        <color rgb="FFFF0000"/>
        <rFont val="Calibri"/>
        <family val="2"/>
        <charset val="162"/>
        <scheme val="minor"/>
      </rPr>
      <t>(Formüllü sütunlar dışındaki yerler doldurulacaktır.)</t>
    </r>
  </si>
  <si>
    <r>
      <t xml:space="preserve">2023 Gösterge Hedefine Ulaşma Oranı (%)
</t>
    </r>
    <r>
      <rPr>
        <b/>
        <sz val="14"/>
        <color rgb="FFFF0000"/>
        <rFont val="Calibri"/>
        <family val="2"/>
        <charset val="162"/>
        <scheme val="minor"/>
      </rPr>
      <t>(FORMÜLLÜ)</t>
    </r>
  </si>
  <si>
    <t>ADANA İL MİLLİ EĞİTİM MÜDÜRLÜĞÜ
2019-2023 STRATEJİK PLANI</t>
  </si>
  <si>
    <r>
      <t xml:space="preserve">2019-2023 STRATEJİK PLANI'NDA YER ALAN VERİLER
</t>
    </r>
    <r>
      <rPr>
        <b/>
        <sz val="16"/>
        <color rgb="FFFF0000"/>
        <rFont val="Calibri"/>
        <family val="2"/>
        <charset val="162"/>
        <scheme val="minor"/>
      </rPr>
      <t>(Bu alan doldurulmayacaktır.)</t>
    </r>
  </si>
  <si>
    <t>Açıklamaları okurken ilgili excel sayfalarını incelemeniz anlaşılır olması adına tavsiye edilir.  Excel sayfalarında yer alan yeşil renkli sütunlar formüllü olup bu sütunlar üzerinde herhangi bir değişiklik yapılmamalıdır.</t>
  </si>
  <si>
    <t>Bu veriler 2019-2023 Stratejik Plan dönemi sonuna kadar her altı ayda bir İl Milli Eğitim Müdürlüğü AR-GE/ASKE Birimi tarafından isteneceğinden  biriminizce kayıt altına almanız ve dönemi geldiğinde güncellemeniz önerilir.</t>
  </si>
  <si>
    <t>-</t>
  </si>
  <si>
    <t>Bilgi İşlem ve Eğitim Teknolojileri Hizmetleri Bölümü (MEBBİS BİRİMİ)</t>
  </si>
  <si>
    <t>2021 Gerçekleşme</t>
  </si>
  <si>
    <t>ADANA İL MİLLİ EĞİTİM MÜDÜRLÜĞÜ 2019-2023 STRATEJİK PLANI STRATEJİLERİNİN İZLENMESİ VE DEĞERLENDİRİLMESİ</t>
  </si>
  <si>
    <t xml:space="preserve">STRATEJİ NO </t>
  </si>
  <si>
    <t>STRATEJİLER</t>
  </si>
  <si>
    <t>EYLEM NO</t>
  </si>
  <si>
    <t>EYLEM ADI</t>
  </si>
  <si>
    <t xml:space="preserve">FAALİYET BAŞLAMA ve BİTİŞ TARİHİ  </t>
  </si>
  <si>
    <r>
      <t xml:space="preserve">FAALİYET KAPSAMINDA GERÇEKLEŞTİRİLENLER </t>
    </r>
    <r>
      <rPr>
        <b/>
        <sz val="12"/>
        <color rgb="FFFF0000"/>
        <rFont val="Calibri"/>
        <family val="2"/>
        <charset val="162"/>
        <scheme val="minor"/>
      </rPr>
      <t>"Bu kısımda faaliyetin amacı, ne zaman ve nerede uygulandığı, nasıl gerçekleştirildiği (yöntemi) açıklanmalıdır."</t>
    </r>
  </si>
  <si>
    <t>ÇIKTI ve SONUÇ</t>
  </si>
  <si>
    <r>
      <rPr>
        <b/>
        <sz val="12"/>
        <rFont val="Calibri"/>
        <family val="2"/>
        <charset val="162"/>
        <scheme val="minor"/>
      </rPr>
      <t xml:space="preserve">FAALİYETLERİN DURUMU </t>
    </r>
    <r>
      <rPr>
        <b/>
        <sz val="12"/>
        <color rgb="FFFF0000"/>
        <rFont val="Calibri"/>
        <family val="2"/>
        <charset val="162"/>
        <scheme val="minor"/>
      </rPr>
      <t>"TAMAMLANDI/            
 İPTAL EDİLDİ/              
DEVAM EDİYOR ifadelerinden biri yazılacaktır."</t>
    </r>
  </si>
  <si>
    <r>
      <t xml:space="preserve">FAALİYET ÖNERİLERİ
</t>
    </r>
    <r>
      <rPr>
        <b/>
        <sz val="12"/>
        <color rgb="FFFF0000"/>
        <rFont val="Calibri"/>
        <family val="2"/>
        <charset val="162"/>
        <scheme val="minor"/>
      </rPr>
      <t xml:space="preserve">"Strateji ve eylemlerin amacına ulaşabilmesi için  planlanması önerilen faaliyetler yazılacaktır."
</t>
    </r>
  </si>
  <si>
    <t>ANA SORUMLU BİRİM</t>
  </si>
  <si>
    <t>S1.1.1</t>
  </si>
  <si>
    <t>Eğitim kalitesinin artırılması için ölçme ve değerlendirme yöntemleri etkinleştirilecek ve yeterlilik temelli ölçme değerlendirme yapılacaktır.</t>
  </si>
  <si>
    <t>1.1.1.1</t>
  </si>
  <si>
    <t>Sistemin ve alınan kararların işleyişini öğrencilerin akademik çıktıları üzerinden görebilmek amacıyla İl İzleme Araştırması yapılacaktır.</t>
  </si>
  <si>
    <t>ÖDSHB</t>
  </si>
  <si>
    <t>1.1.1.2</t>
  </si>
  <si>
    <t>Okullar ve bölgeler arası farkları azaltmak, eğitim sistemini bir bütün olarak görmek amacıyla İl İzleme Araştırması sonuç raporu hazırlanarak paylaşılacaktır.</t>
  </si>
  <si>
    <t>1.1.1.3</t>
  </si>
  <si>
    <t>Erken çocukluk eğitiminden başlayarak üst öğrenim kademelerinde de devam edecek şekilde çocukların tüm gelişim alanlarının izlenmesi, değerlendirilmesi ve iyileştirilmesine yönelik Bakanlık tarafından oluşturulan e-portfolyo sisteminin işlerliği sağlanacaktır.</t>
  </si>
  <si>
    <t>1.1.1.4</t>
  </si>
  <si>
    <t>ABİDE il raporlarında yeterlilik seviyelerine göre öğrenci dağılımlarına yer verilecektir.</t>
  </si>
  <si>
    <t>1.1.1.5</t>
  </si>
  <si>
    <t>ABİDE ve İl İzleme Raporları ile hedeflenen öğrenci nüfusunun (okul türü, bölge, cinsiyet, sosyo-ekonomik statü) yeterlilik seviyeleri belirlenecek, yıllar içindeki değişimlerini takip etmek üzere veriler elde edilecektir.</t>
  </si>
  <si>
    <t>1.1.1.6</t>
  </si>
  <si>
    <t>Ölçme-değerlendirme merkezlerinin etkin ve verimli kullanılması, yerel imkânlardan yararlanılması, okul-ilçe-il düzeyinde sınavlara yönelik ortak sınav, tarama testleri, rehberlik faaliyetleri gibi etkinlikler yürütülecektir.</t>
  </si>
  <si>
    <t>1.1.1.7</t>
  </si>
  <si>
    <t>Dijital ölçme değerlendirme uygulamaları konusunda öğretmenlere eğitimler tasarlanacaktır.</t>
  </si>
  <si>
    <t>S1.1.2</t>
  </si>
  <si>
    <t>Öğrencilerin bilimsel, kültürel, sanatsal, sportif ve toplum hizmeti alanlarında etkinliklere katılımı artırılacak ve izlenecektir.</t>
  </si>
  <si>
    <t>1.1.2.1</t>
  </si>
  <si>
    <t>Çocuklarımızın sosyal ve eğitsel becerilerinin sınıf ve okul düzeyinde izlenmesi, değerlendirilmesi ve iyileştirilmesine yönelik olarak ilimizde kurulan ölçme değerlendirme biriminin işlerliği sağlanacaktır.</t>
  </si>
  <si>
    <t>1.1.2.2</t>
  </si>
  <si>
    <t>Tüm çocuklarımızın bilimsel, kültürel, sanatsal, sportif ve toplum hizmeti alanlarında gerçekleştirdikleri etkinlikleri Bakanlık tarafından oluşturulan e-portfolyo sistemi içerisinde derlenmesi desteklenecektir.</t>
  </si>
  <si>
    <t>TEHB</t>
  </si>
  <si>
    <t>1.1.2.3</t>
  </si>
  <si>
    <t xml:space="preserve">Bütün eğitim kademelerinde bilimsel, kültürel, sanatsal, sportif ve toplum hizmeti alanlarında etkinliklere katılım oranı artırılacaktır. </t>
  </si>
  <si>
    <t>1.1.2.4</t>
  </si>
  <si>
    <t>Öğrencilerin olay ve olguları bilimsel bakış açısıyla değerlendirebilmelerini sağlamak amacıyla bilim sınıfları oluşturma, bilim fuarları düzenleme gibi faaliyetler gerçekleştirilecektir.</t>
  </si>
  <si>
    <t>1.1.2.5</t>
  </si>
  <si>
    <t>Öğrencilerin yeteneklerine uygun alanlarda bilimsel, kültürel, sanatsal, sportif ve toplum hizmeti alanlarında etkinliklere katılım sağlamaları teşvik edilecektir.</t>
  </si>
  <si>
    <t>1.1.2.6</t>
  </si>
  <si>
    <t>Çeşitli yarışma, organizasyon ve benzeri etkinliklerle okullarda hareketlilikler sağlanarak öğrencilerin sosyal ve kültürel açıdan gelişimleri sağlanacaktır.</t>
  </si>
  <si>
    <t>1.1.2.7</t>
  </si>
  <si>
    <t>Öğrenci başına okunan kitap sayısına ilişkin veri girişinin doğru ve zamanında yapılması sağlanacaktır.</t>
  </si>
  <si>
    <t>BİETHB</t>
  </si>
  <si>
    <t>1.1.2.8</t>
  </si>
  <si>
    <t>Bakanlık tarafından kurulacak olan Coğrafi Bilgi Sistemi ile mevcut mekânsal veriler analiz edilerek (okul bazında sahip olunan spor alanı, sosyal ve kültürel alanlar)  objektif bir ölçme değerlendirme imkânı sağlanacak ve ihtiyaçlar belirlenecektir.</t>
  </si>
  <si>
    <t>İEHB</t>
  </si>
  <si>
    <t>S1.1.3</t>
  </si>
  <si>
    <t>Kademeler arası geçiş sınavlarının eğitim sistemi üzerindeki baskısı azaltılacak ve yeterlilik temelli ölçme değerlendirme yapılacaktır.</t>
  </si>
  <si>
    <t>1.1.3.1</t>
  </si>
  <si>
    <t>Şartları elverişsiz okulların fiziksel ve sosyal imkânları geliştirilecektir.</t>
  </si>
  <si>
    <t>1.1.3.2</t>
  </si>
  <si>
    <t>Ortaöğretime merkezi sınavla yerleşen öğrenci oranı kademeli olarak azaltılacaktır.</t>
  </si>
  <si>
    <t>OHB</t>
  </si>
  <si>
    <t>1.1.3.3</t>
  </si>
  <si>
    <t>Öğrencileri akademik, sosyal ve fiziksel olarak destekleyen mekanizmaların il, ilçe ve okul düzeyinde yapılandırılması sağlanacaktır.</t>
  </si>
  <si>
    <t>1.1.3.4</t>
  </si>
  <si>
    <t>Elverişsiz koşullardaki aileler, diğer kurumlarla birlikte desteklenecektir.</t>
  </si>
  <si>
    <t>DHB</t>
  </si>
  <si>
    <t>1.1.3.5</t>
  </si>
  <si>
    <t>Öğrencilerin e-portfolyoları oluşturulacak ve üst öğrenime geçiş ile kariyer gelişimlerinde katılım sağladıkları bilimsel, kültürel, sanatsal ve sportif faaliyetlerin dikkate alınacağı bir yapının işlerliği sağlanacaktır.</t>
  </si>
  <si>
    <t>S1.2.1</t>
  </si>
  <si>
    <t>Yeni kaynaklar ile öğrencilerin İngilizce konuşulan dünyayı deneyimlemesi sağlanacak ve dijital içeriklerin uygulanması desteklenecektir.</t>
  </si>
  <si>
    <t>1.2.1.1</t>
  </si>
  <si>
    <t>Öğrencilerin anadili İngilizce, Almanca, Fransızca olan öğretmenleri izleyebilmeleri, yaşayan dile ulaşmaları, çevrimiçi yazma ve tartışma etkinliklerini yapabilmeleri için oluşturulan dijital ortamlar desteklenecektir.</t>
  </si>
  <si>
    <t>1.2.1.2</t>
  </si>
  <si>
    <t>Eğitim Bilişim Ağı (EBA) üzerindeki içerik havuzunu genişletmek üzere öğretmenler bilgilendirilerek yenilikçi dijital kaynaklar desteklenecektir.</t>
  </si>
  <si>
    <t>1.2.1.3</t>
  </si>
  <si>
    <t>4. sınıf yabancı dil öğretiminde video oyunları, şarkılar, interaktif etkinlikler, interaktif oyunlar ve hikâyeler yer alacaktır.</t>
  </si>
  <si>
    <t>1.2.1.4</t>
  </si>
  <si>
    <t>5-8. sınıflarda yabancı dil öğretiminde her bir öğrencinin bireysel gereksinimine cevap verecek seviyelendirilmiş çevrimiçi hikâye kitapları, yazma etkinlikleri, kelime çalışmaları sağlanacaktır.</t>
  </si>
  <si>
    <t>1.2.1.5</t>
  </si>
  <si>
    <t>9-12. sınıflarda yabancı dil öğretiminde öğrencilerin devam ettikleri okul türünün öncelikleri uyarınca konuşma, dinleme, okuma ve yazma becerilerini geliştirecek dijital içeriklerin uygulanması desteklenecektir.</t>
  </si>
  <si>
    <t>S1.2.2</t>
  </si>
  <si>
    <t>Yabancı dil eğitiminde öğretmen nitelik ve yeterliliklerinin yükseltilmesi için çalışmalar yürütülecektir.</t>
  </si>
  <si>
    <t>1.2.2.1</t>
  </si>
  <si>
    <t>Öğretmenlerin alan metodolojisine hâkim olmalarının yanı sıra, dijital kaynakları kullanmalarına yönelik imkânlar sağlanacaktır.</t>
  </si>
  <si>
    <t>1.2.2.2</t>
  </si>
  <si>
    <t>Öğretmenler ve eğiticiler yaz tatilinde yurt dışı öğretmen eğitimi sertifika programlarına gitmeleri teşvik edilecektir.</t>
  </si>
  <si>
    <t>İKYHB</t>
  </si>
  <si>
    <t>1.2.2.3</t>
  </si>
  <si>
    <t>Öğretmenlerin yabancı dil becerilerinin geliştirilmesi için üniversitelerle iş birliği yapılarak teşvik edici uygulamalar geliştirilecektir.</t>
  </si>
  <si>
    <t>1.2.2.4</t>
  </si>
  <si>
    <t>Yabancı dil öğretmenlerine yönelik uzaktan eğitim uygulaması etkin olarak kullanılması teşvik edilecektir.</t>
  </si>
  <si>
    <t>1.2.2.5</t>
  </si>
  <si>
    <t>Alanında lisansüstü eğitim alan yabancı dil öğretmeni oranı artırılacaktır.</t>
  </si>
  <si>
    <t>S2.1.1</t>
  </si>
  <si>
    <t>Müdürlüğün bilgi işlem ve otomasyon ihtiyaçları karşılanacak, bürokratik süreç azaltılacak ve okul bazında veriye dayalı yönetim sistemine geçilmesi sağlanacaktır.</t>
  </si>
  <si>
    <t>2.1.1.1</t>
  </si>
  <si>
    <t>Öğrenim ve öğretimi daha iyi anlamak, etkili geri bildirim sağlamak, performans hedeflemesine dayalı bir eğitim ve öğrenme sürecini hayata geçirmek için geliştirilen öğrenme analitiği araçları desteklenecektir.</t>
  </si>
  <si>
    <t>SGHB</t>
  </si>
  <si>
    <t>2.1.1.2</t>
  </si>
  <si>
    <t>Başta okullarımız olmak üzere tüm yönetim kademelerinde bürokratik iş yükünün azaltılması için veriye dayalı yönetim anlayışı benimsenecektir.</t>
  </si>
  <si>
    <t>2.1.1.3</t>
  </si>
  <si>
    <t>İl MEM çalışanlarının fiziksel ortamlar, çalışma koşulları, kariyer sistemi gibi farklı alanlarda örgütsel bağlılık düzeyi ve memnuniyet oranının ölçülebilmesi amacıyla Bakanlık tarafından geliştirilen ölçek MEB Anket uygulaması üzerinden il genelinde uygulanması sağlanacak, analiz sonuçlarına göre çalışanların örgütsel bağlılık düzeyini ve memnuniyet oranını artıracak çalışmalar yapılacaktır.</t>
  </si>
  <si>
    <t>2.1.1.4</t>
  </si>
  <si>
    <t>İl MEM bağlı tüm kurumların diğer kurum ve kuruluşlarla imzaladıkları iş birliği protokollerine ait verilerin elektronik sistemde takibi sağlanacaktır.</t>
  </si>
  <si>
    <t>2.1.1.5</t>
  </si>
  <si>
    <t>İl ve ilçe çapında okul planlarının izlenmesi ve değerlendirilmesi için bakanlık tarafından oluşturulacak olan çevrimiçi platformun işlerliği sağlanacaktır.</t>
  </si>
  <si>
    <t>2.1.1.7</t>
  </si>
  <si>
    <t>Veli Bilgilendirme Sistemi üzerinde Bakanlık tarafından oluşturulacak platformda öğretmen- veli- okul arasında etkileşim kurulması desteklenecektir.</t>
  </si>
  <si>
    <t>2.1.1.8</t>
  </si>
  <si>
    <t>Bakanlığımız politikaları doğrultusunda, okulların bulundukları koşul ve öncelikler dâhilinde gelişmelerini sağlayacak bir “Okul Gelişim Modeli” desteklenecektir.</t>
  </si>
  <si>
    <t>S2.1.2</t>
  </si>
  <si>
    <t>Bakanlığın Bilgi Yönetim Sistemine (MEB BYS) altlık oluşturulmak üzere coğrafi bilgi sisteminin işlerliği sağlanacaktır.</t>
  </si>
  <si>
    <t>2.1.2.1</t>
  </si>
  <si>
    <t>Bakanlık tarafından kurulacak olan coğrafi bilgi sistemleri ile derslik-öğrenci analizinin ve ihtiyaca uygun eğitim planlamasının uygulanması sağlanacaktır.</t>
  </si>
  <si>
    <t>2.1.2.2</t>
  </si>
  <si>
    <t>Coğrafi bilgi sistemleri ile eğitim ihtiyacının bulunduğu bölgelerin tespiti yapılarak eğitim hayırseverlerine uygun taşınmaz ve alternatif bağış seçenekleri için öneriler yapılacaktır.</t>
  </si>
  <si>
    <t>2.1.2.3</t>
  </si>
  <si>
    <t>Müdürlüğümüz taşınmazlarına ait coğrafi verilerin elektronik ortama aktarımı yapılarak taşınmazların ara yüz vasıtasıyla yönetilmesi sağlanacaktır.</t>
  </si>
  <si>
    <t>S2.2.1</t>
  </si>
  <si>
    <t>Öğretmen ve okul yöneticilerinin mesleki gelişimlerini sağlamak üzere yapılandırılan hizmet içi eğitim sisteminin uygulanması sağlanacak ve hizmet içi eğitimler düzenlenecektir.</t>
  </si>
  <si>
    <t>2.2.1.1</t>
  </si>
  <si>
    <t>Öğretmenler kişisel ve mesleki gelişimde sürekliliği sağlama konusunda bilimsel etkinliklere ve lisansüstü programlara katılmaları için üniversitelerle iş birliği yapılarak teşvik edici uygulamalar geliştirilecektir.</t>
  </si>
  <si>
    <t>2.2.1.2</t>
  </si>
  <si>
    <t>Öğretmen ve okul yöneticilerimiz için Bakanlık tarafından yapılandırılan yatay ve dikey kariyer uzmanlık alanlarının teşvik edilmesi sağlanacaktır.</t>
  </si>
  <si>
    <t>2.2.1.3</t>
  </si>
  <si>
    <t>Öğretmenlik ve okul yöneticiliği için hakkaniyet, liyakat ve adalet temelli bir kariyer sisteminin işlerliği sağlanacaktır.</t>
  </si>
  <si>
    <t>2.2.1.4</t>
  </si>
  <si>
    <t>Öğretmen ve okul yöneticilerimizin mesleki gelişimlerini sürekli desteklemek üzere üniversitelerle ve STK’larla iş birlikleri hayata geçirilecektir.</t>
  </si>
  <si>
    <t>2.2.1.5</t>
  </si>
  <si>
    <t>Öğretmenlerin sürekli mesleki gelişimleri fiziksel ve dijital materyallerle desteklenecektir.</t>
  </si>
  <si>
    <t>S2.2.2</t>
  </si>
  <si>
    <t>İnsan kaynağının verimli kullanılması ve hakkaniyetli bir şekilde ödüllendirilmesi sağlanacaktır.</t>
  </si>
  <si>
    <t>2.2.2.1</t>
  </si>
  <si>
    <t>Elverişsiz koşullarda görev yapan öğretmenlerimiz ve yöneticilerimiz için kurulacak olan teşvik mekanizmasının işlerliği sağlanacaktır.</t>
  </si>
  <si>
    <t>2.2.2.2</t>
  </si>
  <si>
    <t>Okul yöneticisi seçme ve atama sistemi yeterliliklere dayalı olarak yazılı sınav sonuçları ve belirlenecek diğer nesnel ölçütlere göre geliştirilmesi desteklenecektir.</t>
  </si>
  <si>
    <t>2.2.2.3</t>
  </si>
  <si>
    <t>Daha az tercih edilen bölgelere dönük öğretmen hareketliliğini özendirici çalışmalar yapılacaktır.</t>
  </si>
  <si>
    <t>2.2.2.4</t>
  </si>
  <si>
    <t>Eğitim ve öğretim hizmetleri dışındaki hizmet sınıflarında görevli personelin sürekli mesleki gelişimleri desteklenecektir.</t>
  </si>
  <si>
    <t>2.2.2.5</t>
  </si>
  <si>
    <t>Konut imkânlarının kısıtlı olduğu bölgelerde öğretmenlerin barınma ihtiyaçlarını karşılayacak konut yatırımlarına devam edilecektir.</t>
  </si>
  <si>
    <t>S3.1.1</t>
  </si>
  <si>
    <t>Erken çocukluk eğitim hizmeti yaygınlaştırılacaktır.</t>
  </si>
  <si>
    <t>3.1.1.1</t>
  </si>
  <si>
    <t>Zorunlu eğitim kapsamına alınacak 5 yaş eğitiminin ilimizde yaygınlaştırılması sağlanacaktır.</t>
  </si>
  <si>
    <t>3.1.1.2</t>
  </si>
  <si>
    <t>Kırsal ve düşük yoğunluklu yerleşim bölgelerindeki çocuklar için esnek zamanlı ve alternatif erken çocukluk eğitimi modelleri uygulanacaktır.</t>
  </si>
  <si>
    <t>3.1.1.3</t>
  </si>
  <si>
    <t>Şartları elverişsiz yerleşim birimlerindeki çocukların beslenme ihtiyaçları ve çocuk gelişimini destekleyici temel materyallerin karşılanması hususunda gerekli çalışmalar yapılacaktır.</t>
  </si>
  <si>
    <t>3.1.1.4</t>
  </si>
  <si>
    <t>Ailelerin erken çocukluk eğitiminin gerekliliği konusunda farkındalığını artırmaya yönelik rehberlik ve bilinçlendirme çalışmaları artırılacaktır.</t>
  </si>
  <si>
    <t>HBÖHB</t>
  </si>
  <si>
    <t>3.1.1.5</t>
  </si>
  <si>
    <t>Okul öncesi eğitim için derslik ihtiyaçlarına göre uygun arsa üretilerek derslik yapılacaktır.</t>
  </si>
  <si>
    <t>S3.1.2</t>
  </si>
  <si>
    <t>Erken çocukluk eğitiminde şartları elverişsiz gruplarda eğitimin niteliği artırılacaktır.</t>
  </si>
  <si>
    <t>3.1.2.1</t>
  </si>
  <si>
    <t>Farklı kurum ve kuruluşlar ile halk eğitim merkezleri iş birliğinde anne babalara yönelik çocuk gelişimi ve psikolojisi odaklı eğitimler yaygınlaştırılacaktır.</t>
  </si>
  <si>
    <t>3.1.2.2</t>
  </si>
  <si>
    <t>Göçmen, geçici koruma altındaki ve mevsimlik tarım işçisi ailelerin çocuklarıyla okulsuz köy ve köy altı yerleşim yerlerindeki çocukların bulunduğu okullarda hızlandırılmış, yoğun ve bir arada yaşamı destekleyici Bakanlık tarafından oluşturulan programların ilimizde uygulanması sağlanacaktır.</t>
  </si>
  <si>
    <t>3.1.2.3</t>
  </si>
  <si>
    <t>Erken çocukluk eğitiminin niteliğinin artırılmasına yönelik öğretmenlere eğitim ve seminerler düzenlenecektir.</t>
  </si>
  <si>
    <t>S3.2.1</t>
  </si>
  <si>
    <t>İlkokul ve ortaokullarda okullaşma oranları artırılacak, devamsızlık oranları azaltılacaktır.</t>
  </si>
  <si>
    <t>3.2.1.1</t>
  </si>
  <si>
    <t>Okul, derslik ve pansiyon gibi eğitim tesislerinin sayısı ve tekli eğitim kapsamındaki öğrenci oranını artırılarak bölgesel farklılıkları en aza indirecek çalışmalar yapılacaktır.</t>
  </si>
  <si>
    <t>3.2.1.2</t>
  </si>
  <si>
    <t>Öğrencilerin devamsızlık yapmasına sebep olan faktörler belirlenerek bunların öğrenciler üzerindeki olumsuz etkisini azaltacak tedbirler alınacaktır.</t>
  </si>
  <si>
    <t>3.2.1.3</t>
  </si>
  <si>
    <t>Okullaşma oranlarının düşük olduğu bölgelerde eğitimin önemi hakkında bilgilendirme ve farkındalık çalışmaları yapılacaktır.</t>
  </si>
  <si>
    <t>DÖHB</t>
  </si>
  <si>
    <t>3.2.1.4</t>
  </si>
  <si>
    <t>Ailesi mevsimlik tarım işçisi olarak çalışan öğrencilerin okula devamını sağlamaya yönelik yapılan çalışmalar nitelik ve nicelik yönünden artıracak tedbirler alınacaktır.</t>
  </si>
  <si>
    <t>3.2.1.5</t>
  </si>
  <si>
    <t>İkili eğitimden normal eğitime geçmek için derslik ihtiyaçları doğrultusunda, uygun arsa üretilerek derslik yapılacaktır.</t>
  </si>
  <si>
    <t>S3.2.2</t>
  </si>
  <si>
    <t>İlkokul ve ortaokullar gelişimsel açıdan iyileştirilecek ve tasarım beceri atölyeleri kurulacaktır.</t>
  </si>
  <si>
    <t>3.2.2.1</t>
  </si>
  <si>
    <t>Okul ve eğitim ortamı öğrenciler için daha çekici bir mekân haline getirilecek, öğrencilerin kişisel, sosyal, sportif ve kültürel ihtiyaçlarına cevap verecek şekilde geliştirilecektir.</t>
  </si>
  <si>
    <t>3.2.2.2</t>
  </si>
  <si>
    <t>İlkokul ve ortaokullarda çocukların izleme ve değerlendirilmesinde, e-portfolyo temelli bir gelişimsel izleme desteklenecektir.</t>
  </si>
  <si>
    <t>3.2.2.3</t>
  </si>
  <si>
    <t>Ortaokul, çocuğun somuttan soyuta geçtiği bir kademe olarak kavramsal öğrenmenin genişletileceği bir dönem olacaktır.</t>
  </si>
  <si>
    <t>3.2.2.4</t>
  </si>
  <si>
    <t>Öğrencilerin Türkçeyi doğru ve düzgün kullanmalarını sağlamak için çalışmalar yapılacaktır.</t>
  </si>
  <si>
    <t>S3.2.3</t>
  </si>
  <si>
    <t>Tüm öğrencilerimize fırsat eşitliği içinde eğitimlerine devam edebilmeleri için uygulanan ücretsiz ders kitabı ve öğrenci taşıma hizmetleri gibi uygulamalara devam edilecektir.</t>
  </si>
  <si>
    <t xml:space="preserve">3.2.3.1 </t>
  </si>
  <si>
    <t xml:space="preserve">Millî Eğitim Bakanlığı Taşıma Yoluyla Eğitime Erişim Yönetmeliği doğrultusunda yürütülen öğrenci taşıma uy­gulaması kapsamında ilköğretim, ortaöğretim ve özel eğitim öğrencileri ile yaygın eğitim hizmetlerinden yarar­lanan özel eğitim kursiyerlerine taşıma hizmeti verilmeye devam edilecektir. </t>
  </si>
  <si>
    <t xml:space="preserve">DHB </t>
  </si>
  <si>
    <t xml:space="preserve">3.2.3.2 </t>
  </si>
  <si>
    <t xml:space="preserve">Öğrenci taşıma uygulamasından yararlanan ilköğretim ve ortaöğretim öğrencilerine yemek hizmeti verilmeye devam edilecektir. </t>
  </si>
  <si>
    <t>3.2.3.3</t>
  </si>
  <si>
    <t xml:space="preserve">Tüm öğrencilerimize yönelik sunulan ücretsiz ders kitabı uygulamasına devam edilecektir. </t>
  </si>
  <si>
    <t>S3.3.1</t>
  </si>
  <si>
    <t>Temel eğitimde yenilikçi uygulamalara imkân sağlanacaktır.</t>
  </si>
  <si>
    <t>3.3.1.1</t>
  </si>
  <si>
    <t>Çocukların kendi bölgelerinin üretim, kültür, sanat kapasitesini ve coğrafi özelliklerini keşfetmesine, bitki ve hayvan türlerini, yöresel yemeklerini, oyun ve folklorunu tanımasına imkân sağlayan ders içi ve ders dışı etkinlikler düzenlenecektir.</t>
  </si>
  <si>
    <t>3.3.1.2</t>
  </si>
  <si>
    <t>Okulların, bölgelerindeki bilim merkezleri ve müzeleri, sanat merkezleri, teknoparklar ve üniversitelerle iş birlikleri artırılacaktır.</t>
  </si>
  <si>
    <t>3.3.1.3</t>
  </si>
  <si>
    <t>Okul ve mahalle spor kulüpleri kurularak yetenekli olan çocukların ilgili spor kulüplerinde ders saatleri dışında etkinlik yapmaları teşvik edilecektir.</t>
  </si>
  <si>
    <t>3.3.1.4</t>
  </si>
  <si>
    <t>Öğrencilerin sosyal girişimcilik ile tanışarak toplumsal problemlere çözüm arama motivasyonu kazanması desteklenecektir.</t>
  </si>
  <si>
    <t>3.3.1.5</t>
  </si>
  <si>
    <t>İlimize bağlı okullarımızın engelli erişilebilirliği ile ilgili büyük onarım ve tadilat işleri ilgili mevzuat hükümlerine göre yapılarak engelli öğrencilerimizin erişilebilirlik ile ilgili talepleri karşılanacaktır.</t>
  </si>
  <si>
    <t>S3.3.2</t>
  </si>
  <si>
    <t>Temel eğitimde okullar arası başarı farkı azaltılarak okulların niteliği artırılacaktır.</t>
  </si>
  <si>
    <t>3.3.2.1</t>
  </si>
  <si>
    <t>Şartları elverişsiz okullar, kaynak planlanmasında ve materyal desteğinde öncelikli hâle getirilecektir.</t>
  </si>
  <si>
    <t>3.3.2.2</t>
  </si>
  <si>
    <t>Okul planlarının izleme çalışmalarında hedefledikleri başarıyı gösteremediği belirlenen okullardaki öğrencilerin akademik ve sosyal gelişimleri için destek programları uygulanması teşvik edilecektir.</t>
  </si>
  <si>
    <t>3.3.2.3</t>
  </si>
  <si>
    <t>Birleştirilmiş sınıf uygulaması yapan okulların ihtiyaçları doğrultusunda öğretmen eğitimi yapılacaktır.</t>
  </si>
  <si>
    <t>S4.1.1</t>
  </si>
  <si>
    <t>Kız çocukları ile özel politika gerektiren gruplar  başta olmak üzere tüm öğrencilerin ortaöğretime katılımlarının artırılması, devamsızlık ve sınıf tekrarlarının azaltılmasına yönelik çalışmalar yapılacaktır.</t>
  </si>
  <si>
    <t>4.1.1.1</t>
  </si>
  <si>
    <t>Kız çocukları başta olmak üzere özel politika gerektiren grupların eğitim ve öğretime erişimlerine yönelik proje ve protokoller artırılacaktır.</t>
  </si>
  <si>
    <t>4.1.1.2</t>
  </si>
  <si>
    <t>4.1.1.3</t>
  </si>
  <si>
    <t>Öğrenci taşıma uygulaması ile ilgili yerel yönetimlerin ve ilgili kurumların etkin rol alması sağlanacaktır.</t>
  </si>
  <si>
    <t>4.1.1.4</t>
  </si>
  <si>
    <t>Öğrencilerin ortaöğretimi tamamlamasına engel olan faktörler tespit edilerek bunların önlenmesine yönelik tedbirler alınacaktır.</t>
  </si>
  <si>
    <t>4.1.1.5</t>
  </si>
  <si>
    <t>4.1.1.6</t>
  </si>
  <si>
    <t>Çocukların işçiliğinin önlenmesine yönelik yürütülen çalışmalar diğer kurum ve kuruluşların iş birliği yapılacaktır.</t>
  </si>
  <si>
    <t>4.1.1.7</t>
  </si>
  <si>
    <t>Okul ve eğitim ortamı, öğrenciler için daha çekici bir mekân haline getirilecek, öğrencilerin kişisel, sosyal, sportif ve kültürel ihtiyaçlarına cevap verecek şekilde geliştirilecektir.</t>
  </si>
  <si>
    <t>S4.1.2</t>
  </si>
  <si>
    <t xml:space="preserve">Tekli eğitim kapsamındaki okulların sayısı korunacak ve yatılılık imkânlarının kalitesi iyileştirilecektir. </t>
  </si>
  <si>
    <t>4.1.2.1</t>
  </si>
  <si>
    <t>Okul pansiyonlarının Bakanlık tarafından oluşturulan hizmet standartlarına göre izlemesi yapılacaktır.</t>
  </si>
  <si>
    <t>4.1.2.2</t>
  </si>
  <si>
    <t>Ailesi veya kendisi mevsimlik tarım işçisi olarak çalışan öğrencilerin okula devamını sağlayacak tedbirler alınacak, bu öğrencilere yönelik konaklama ve okula ulaşım imkânı sağlanacaktır.</t>
  </si>
  <si>
    <t>4.1.2.3</t>
  </si>
  <si>
    <t>Yatılılık ve bursluluk imkânlarının tanıtılmasına yönelik farkındalık çalışmaları yapılacaktır.</t>
  </si>
  <si>
    <t>S4.2.1</t>
  </si>
  <si>
    <t>Ortaöğretimde akademik bilginin beceriye dönüşmesi sağlanacaktır.</t>
  </si>
  <si>
    <t>4.2.1.1</t>
  </si>
  <si>
    <t>Azalan ders çeşitliliğine bağlı olarak proje ve uygulama çalışmalarıyla öğrencilere ilgi ve yetenek alanlarında derinleşme fırsatı sağlanacaktır.</t>
  </si>
  <si>
    <t>4.2.1.2</t>
  </si>
  <si>
    <t>Öğrencilerin ulusal ve uluslararası projelere katılımı özendirilecek ve bu bilginin öğrenci e-portfolyosunda yer alması destelenecektir.</t>
  </si>
  <si>
    <t>4.2.1.3</t>
  </si>
  <si>
    <t>Doğal, tarihî ve kültürel mekânlar ile bilim-sanat merkezleri ve müzeler gibi okul dışı öğrenme ortamlarının, öğretim programlarında yer alan kazanımlar doğrultusunda etkili kullanılması sağlanacaktır.</t>
  </si>
  <si>
    <t>4.2.1.4</t>
  </si>
  <si>
    <t>Kurumsal projeler aracılığıyla öğrencilerin iş ve üniversite çevreleriyle birlikte çalışmasına imkân sağlanacaktır.</t>
  </si>
  <si>
    <t>4.2.1.5</t>
  </si>
  <si>
    <t>Öğrencilerin eğitim ve öğretim süreçlerinde sosyal girişimcilik ile tanışarak toplumsal problemlere çözüm arama motivasyonu kazanması sağlanacaktır.</t>
  </si>
  <si>
    <t>4.2.1.6</t>
  </si>
  <si>
    <t xml:space="preserve">Okul ve mahalle spor kulüpleri kurularak yetenekli olan öğrencilerin ilgili spor kulüplerinde ders saatleri dışında etkinliklere katılımı teşvik edilecektir. </t>
  </si>
  <si>
    <t>S4.2.2</t>
  </si>
  <si>
    <t>Okullar arası başarı farkı azaltılacaktır.</t>
  </si>
  <si>
    <t>4.2.2.1</t>
  </si>
  <si>
    <t>Kaynakların dağıtımında imkân ve koşulları bakımından desteklenmesi gereken okulları öncelikli hâle getirecek bir planlama yapılacaktır.</t>
  </si>
  <si>
    <t>4.2.2.2</t>
  </si>
  <si>
    <t>Sosyoekonomik açıdan kısıtlı koşulları sebebiyle hedefledikleri başarıyı gösteremediği belirlenen okullardaki öğrencilerin akademik ve sosyal gelişimleri için destek programlarının uygulanması teşvik edilecektir.</t>
  </si>
  <si>
    <t>4.2.2.3</t>
  </si>
  <si>
    <t>İmkân ve koşulları bakımından desteklenmesi gereken okullara yönelik destekleme ve yetiştirme kursları yaygınlaştırılacaktır.</t>
  </si>
  <si>
    <t>4.2.2.4</t>
  </si>
  <si>
    <t>Öğrenme güçlüğü yaşayan öğrencilerin tespit edilmesine yönelik çalışmalar yapılacaktır.</t>
  </si>
  <si>
    <t>ÖERHB</t>
  </si>
  <si>
    <t>S4.3.1</t>
  </si>
  <si>
    <t>Fen ve sosyal bilimler liselerindeki öğretimin niteliği iyileştirilecektir.</t>
  </si>
  <si>
    <t>4.3.1.1</t>
  </si>
  <si>
    <t>Fen ve sosyal bilimler liselerinde görev yapacak öğretmenler ve yöneticiler, bilimsel disiplin alanlarında sahip oldukları diploma, yapmış oldukları bilimsel çalışmalar, yürüttükleri ulusal ve uluslararası projeler ile mesleki başarıları, deneyimleri vb. ölçütler doğrultusunda seçilmesi ve değerlendirilmesi desteklenecektir.</t>
  </si>
  <si>
    <t>4.3.1.2</t>
  </si>
  <si>
    <t>Fen ve sosyal bilimler liselerine öğrenci seçme ve sınav yaklaşımları gözden geçirilecektir.</t>
  </si>
  <si>
    <t>S4.3.2</t>
  </si>
  <si>
    <t>Fen ve sosyal bilimler liselerinin yükseköğretim kurumlarıyla iş birlikleri artırılacaktır.</t>
  </si>
  <si>
    <t>4.3.2.1</t>
  </si>
  <si>
    <t>Üniversitelerin araştırma olanakları ve laboratuvarlarının fen ve sosyal bilimler liselerindeki öğrencilere açılması için gerekli iş birlikleri sağlanacaktır.</t>
  </si>
  <si>
    <t>4.3.2.2</t>
  </si>
  <si>
    <t>Bilim insanlarının fen ve sosyal bilimler liselerinde ders ve proje etkinliklerinde görev alması teşvik edilecektir.</t>
  </si>
  <si>
    <t>4.3.2.3</t>
  </si>
  <si>
    <t>Yükseköğretim kurumlarınca düzenlenen bilimsel etkinliklere fen ve sosyal bilimler lisesi öğrencilerinin katılımı teşvik edilecektir.</t>
  </si>
  <si>
    <t>S4.4.1</t>
  </si>
  <si>
    <t>İmam hatip okullarında verilen yabancı dil eğitiminin önemine yönelik farkındalık artırılacaktır.</t>
  </si>
  <si>
    <t>4.4.1.1</t>
  </si>
  <si>
    <t>Yabancı dil öğretmenlerinin mesleki becerilerinin geliştirilmesine yönelik mesleki gelişim programlarına katılmaları teşvik edilecektir.</t>
  </si>
  <si>
    <t>4.4.1.2</t>
  </si>
  <si>
    <t>İmam Hatip Okullarının yabancı dil öncelikli olmak üzere etkinliklere katılmaları teşvik edilecektir.</t>
  </si>
  <si>
    <t>S4.4.2</t>
  </si>
  <si>
    <t>İmam hatip okulları ve yükseköğretim kurumları arasında iş birlikleri artırılacaktır.</t>
  </si>
  <si>
    <t>4.4.2.1</t>
  </si>
  <si>
    <t>Yükseköğretim kurumlarıyla yapılacak iş birlikleriyle imam hatip okullarındaki çocuklarımızın bilimsel ve entelektüel gelişimlerini desteklemek için üniversitelerle iş birliğinde sempozyum, kongre, çalıştay vb. bilimsel çalışmalar düzenlenecek ve ilahiyat fakülteleriyle iş birlikleri geliştirilecektir.</t>
  </si>
  <si>
    <t>4.4.2.2</t>
  </si>
  <si>
    <t>Üniversitelerin araştırma olanakları ve laboratuvarlarının imam hatip okulları öğrencilerine kullanımı için gerekli iş birlikleri sağlanacaktır.</t>
  </si>
  <si>
    <t>S5.1.1</t>
  </si>
  <si>
    <t>Psikolojik danışmanlık ve rehberlik hizmetleri sunan öğretmenlerin eğitimine önem verilecektir.</t>
  </si>
  <si>
    <t>5.1.1.1</t>
  </si>
  <si>
    <t>Rehberlik hizmetleri sonucunda ortaya konulan veriler yardımıyla her bir öğrencinin bilimsel yöntemlere uygun biçimde kariyer yönlendirilmesinin yapılması sağlanacaktır.</t>
  </si>
  <si>
    <t>5.1.1.2</t>
  </si>
  <si>
    <t>Rehberlik öğretmenlerinin mesleki gelişimleri; lisansüstü eğitim, sertifika ve benzeri eğitimlerle desteklenecektir.</t>
  </si>
  <si>
    <t>5.1.1.3</t>
  </si>
  <si>
    <t>Sınıf ve branş öğretmenlerinin rehberlik hizmetlerine ilişkin becerilerinin artması için eğitimler düzenlenecektir.</t>
  </si>
  <si>
    <t>5.1.1.4</t>
  </si>
  <si>
    <t>Rehberlik ve psikolojik danışmanlık alanında uygulama becerileri gelişmiş nitelikli uzman personel yetiştirilmesi için Yükseköğretim Kurulu ile iş birliği yapılacaktır.</t>
  </si>
  <si>
    <t>S5.2.1</t>
  </si>
  <si>
    <t>Özel eğitim ihtiyacı olan öğrencilere yönelik hizmetlerin kalitesi artırılacaktır.</t>
  </si>
  <si>
    <t>5.2.1.1</t>
  </si>
  <si>
    <t>Özel eğitim ihtiyacı olan bireylerin tespiti için diğer kurumlarla iş birliği yapılacaktır.</t>
  </si>
  <si>
    <t>5.2.1.2</t>
  </si>
  <si>
    <t>Yerel yönetimlerin özel eğitim merkezleri kurması teşvik edilecektir.</t>
  </si>
  <si>
    <t>5.2.1.3</t>
  </si>
  <si>
    <t>Kaynaştırma/bütünleştirme uygulamaları yoluyla eğitimin niteliğini artırmak için sınıf ve branş öğretmenlerine sınıf içindeki uygulamalara destek amaçlı özel eğitim konularında hizmet içi eğitim verilecektir.</t>
  </si>
  <si>
    <t>5.2.1.4</t>
  </si>
  <si>
    <t>Okullarımızdaki topluma hizmet uygulamalarının RAM’lar, özel eğitim okulları, STK’ lar ve üniversiteler ile ilişkilendirilmesi sağlanacaktır.</t>
  </si>
  <si>
    <t>5.2.1.5</t>
  </si>
  <si>
    <t>Müdürlüğümüze bağlı okullarımızın engelli erişilebilirliği ile ilgili mevzuata göre büyük ve küçük onarım işleri yapılarak, engelli öğrencilerimizin erişilebilirlikle ilgili talepleri karşılanacaktır.</t>
  </si>
  <si>
    <t>5.2.1.6</t>
  </si>
  <si>
    <t>Rehberlik ve araştırma merkezlerinin, öncelikli alanları tespit edilerek, hizmet kalitesi artırılacaktır.</t>
  </si>
  <si>
    <t>5.2.1.7</t>
  </si>
  <si>
    <t>Özel eğitim ihtiyacı olan bireylerin tanısına uygun eğitime erişmelerini ve devam etmelerini sağlayacak imkânlar geliştirilecektir.</t>
  </si>
  <si>
    <t>5.2.1.8</t>
  </si>
  <si>
    <t>Özel eğitime ilişkin dijital eğitim içerikleri hazırlanması ve EBA’da yayınlanması desteklenecektir.</t>
  </si>
  <si>
    <t>S5.2.2</t>
  </si>
  <si>
    <t>Başta özel eğitime ihtiyaç duyan bireylerin kullanımına uygun olmak üzere okul ve kurumların fiziki imkanları iyileştirilecektir.</t>
  </si>
  <si>
    <t xml:space="preserve">5.2.2.1 </t>
  </si>
  <si>
    <t xml:space="preserve">Müdürlüğümüze bağlı okullarımızın engelli erişilebilirliği ile ilgili büyük onarım ve tadilat işleri ilgili mevzuat hü­kümlerine göre yapılarak engelli öğrencilerimizin erişilebilirlik ile ilgili talepleri karşılanacaktır. </t>
  </si>
  <si>
    <t xml:space="preserve">İEHB </t>
  </si>
  <si>
    <t>S5.2.3</t>
  </si>
  <si>
    <t>Küçük onarım ve donatım hizmetleriyle okul ve kurumların fiziki imkanları ihtiyaçlar doğrultusunda iyileştirilecektir.</t>
  </si>
  <si>
    <t xml:space="preserve">5.2.3.1 </t>
  </si>
  <si>
    <t xml:space="preserve">Müdürlüğümüzün okulları, özel eğitime ihtiyaç duyan bireylerin kullanımı için küçük tadilatlarla uygun hale getirile­cektir. </t>
  </si>
  <si>
    <t xml:space="preserve">5.2.3.2 </t>
  </si>
  <si>
    <t xml:space="preserve">Okul ve kurumların ders ve laboratuvar araç-gereçleri ile makine-teçhizat dâhil her türlü donatım malzemesi ih­tiyaçlarının, öğretim programlarına ve teknolojik gelişmelere uygun olarak zamanında karşılanması sağlanmaya devam edilecektir. </t>
  </si>
  <si>
    <t>5.2.3.3</t>
  </si>
  <si>
    <t xml:space="preserve">Okul ve kurumların küçük bakım ve onarım ihtiyaçlarının giderilmesi ve fiziksel altyapısının iyileştirilmesi ama­cıyla ihtiyaçlar doğrultusunda çalışmalar yapılacaktır. </t>
  </si>
  <si>
    <t xml:space="preserve">5.2.3.4 </t>
  </si>
  <si>
    <t xml:space="preserve">Okul ve eğitim ortamı öğrenciler için daha çekici bir mekân haline getirilecek, öğrencilerin kişisel, sosyal, sportif ve kültürel ihtiyaçlarına cevap verecek şekilde geliştirilecektir. </t>
  </si>
  <si>
    <t>S5.3.1</t>
  </si>
  <si>
    <t>Özel yeteneklilere yönelik eğitim veren öğretmenlere hizmet içi eğitim planlanacaktır.</t>
  </si>
  <si>
    <t>5.3.1.1</t>
  </si>
  <si>
    <t>Özel yeteneklilerin eğitimi için öğretmen eğitimi planlanacaktır.</t>
  </si>
  <si>
    <t>S5.3.2</t>
  </si>
  <si>
    <t>Özel yeteneklilere yönelik tanılama ve değerlendirme araçları daha etkin kullanılacaktır.</t>
  </si>
  <si>
    <t>5.3.2.1</t>
  </si>
  <si>
    <t>Tarama ve eğitsel tanı amaçlı standart ölçme araçlarının oluşturulması ve çeşitliliğinin artırılması desteklenecektir.</t>
  </si>
  <si>
    <t>5.3.2.2</t>
  </si>
  <si>
    <t>Tanılama hizmetlerinin yaygınlaştırılması sağlanacaktır.</t>
  </si>
  <si>
    <t>S6.1.1</t>
  </si>
  <si>
    <t>Mesleki ve teknik eğitimde kariyer rehberliği etkin bir hale getirilecek ve mesleki ve teknik eğitimin görünürlüğü artırılacaktır.</t>
  </si>
  <si>
    <t>6.1.1.1</t>
  </si>
  <si>
    <t>Eğitim, istihdam, üretim bağlamında iyi uygulama örneklerinin çeşitli medya platformlarında görünürlüğü artırılacaktır.</t>
  </si>
  <si>
    <t>MTEHB</t>
  </si>
  <si>
    <t>6.1.1.2</t>
  </si>
  <si>
    <t>Mesleki ve teknik eğitime ilgiyi artırmak amacıyla tanıtım faaliyeti, sergi, yarışma, fuar vb. faaliyetler düzenlenecektir.</t>
  </si>
  <si>
    <t>6.1.1.3</t>
  </si>
  <si>
    <t>Her mesleğin değerli olduğuna ilişkin kampanyalar ve projeler yürütülecektir.</t>
  </si>
  <si>
    <t>6.1.1.4</t>
  </si>
  <si>
    <t>Uluslararası koruma ve geçici koruma altındaki öğrencilerin ortaokul ve liseye geçişleri artırılacak, bu öğrenciler ilgi ve yeteneklerine göre mesleki ve teknik eğitime yönlendirilecektir.</t>
  </si>
  <si>
    <t>6.1.1.5</t>
  </si>
  <si>
    <t>Kariyer rehberliğine yönelik alan ve dal seçim süreci için Bakanlık tarafından geliştirilen “Genel Beceri Test Seti” nin uygulanması sağlanacaktır.</t>
  </si>
  <si>
    <t>6.1.1.6</t>
  </si>
  <si>
    <t>Mesleki rehberlik hizmetlerinin takibi için Bakanlık tarafından kurulan e-portfolyo sisteminin işlerliği sağlanacaktır.</t>
  </si>
  <si>
    <t>S6.2.1</t>
  </si>
  <si>
    <t>Öğretmenlerin mesleki gelişimleri desteklenecek ve hizmet içi eğitimler gerçek iş ortamlarında yapılacaktır.</t>
  </si>
  <si>
    <t>6.2.1.1</t>
  </si>
  <si>
    <t>Öğretmenlerimizin gerçek üretim ortamlarındaki eğitimlerle sürekli mesleki gelişimleri desteklenecektir.</t>
  </si>
  <si>
    <t>6.2.1.2</t>
  </si>
  <si>
    <t>Sektörle iş birliği yapılarak atölye ve laboratuvar öğretmenlerinin ilgili sektördeki gelişmeleri ve iş gücü piyasası ihtiyaçlarını takip etmeleri sağlanacaktır.</t>
  </si>
  <si>
    <t>6.2.1.3</t>
  </si>
  <si>
    <t>Öğretmenlerin yabancı dil becerilerinin ve mesleki yeterliliklerinin geliştirilmesi sağlanacaktır.</t>
  </si>
  <si>
    <t>6.2.1.4</t>
  </si>
  <si>
    <t>Mesleki ve teknik eğitim kurumlarının atölye ve laboratuvarları modernize edilerek günümüzün eğitim istihdam ihtiyaçlarına uygun hale getirilecektir.</t>
  </si>
  <si>
    <t>S6.3.1</t>
  </si>
  <si>
    <t>Mesleki ve teknik eğitim kurumları ile sektör arasında iş birliği artırılacaktır.</t>
  </si>
  <si>
    <t>6.3.1.1</t>
  </si>
  <si>
    <t>Mesleki ve teknik ortaöğretim kurumlarının ilimizdeki sektör liderleri ile etkileşim hâlinde olması sağlanacaktır.</t>
  </si>
  <si>
    <t>6.3.1.2</t>
  </si>
  <si>
    <t>Mesleki ve teknik eğitim mezunlarının alanlarında  istihdam edilmelerini teşvik edecek çalışmalara destek verilecektir.</t>
  </si>
  <si>
    <t>6.3.1.3</t>
  </si>
  <si>
    <t>Kamu ve sivil toplum kuruluşlarının mesleki ve teknik eğitim kurumu açma ve finansal katkı sağlama girişimleri desteklenecektir</t>
  </si>
  <si>
    <t>6.3.1.4</t>
  </si>
  <si>
    <t>Buluş, patent, marka ve faydalı model üreten okullar desteklenecektir.</t>
  </si>
  <si>
    <t>6.3.1.5</t>
  </si>
  <si>
    <t>Sektörle iş birliği protokolü kapsamında eğitim alan birey sayısının artması sağlanacaktır.</t>
  </si>
  <si>
    <t>S6.3.2</t>
  </si>
  <si>
    <t>İl içinde sektörün ihtiyaç duyduğu meslek elemanları yetiştirilecektir.</t>
  </si>
  <si>
    <t>6.3.2.1</t>
  </si>
  <si>
    <t>İlimizdeki yatırımcıların, özellikli alanlarda ihtiyaç duydukları nitelikli işgücünün yetiştirilmesi için ilgili sektörle iş birliği içerisinde çalışmalar yapılacaktır.</t>
  </si>
  <si>
    <t>S6.4.1</t>
  </si>
  <si>
    <t>Hayat boyu öğrenme programlarına katılım ve tamamlama oranlarının artırılması sağlanacak ve ilimizde geçici koruma altında bulunan yabancıların çocuklarının eğitim ve öğretime erişim imkânları artırılacaktır.</t>
  </si>
  <si>
    <t>6.4.1.1</t>
  </si>
  <si>
    <t>Farklı hedef kitlelerin hayat boyu öğrenmeye erişimi artırabilmek çalışmalar yapılacaktır.</t>
  </si>
  <si>
    <t>6.4.1.2</t>
  </si>
  <si>
    <t>Erken çocukluk, çocukluk ve ergenlik dönemine ilişkin ebeveynlere yönelik eğitim programları yaygınlaştırılacaktır.</t>
  </si>
  <si>
    <t>6.4.1.3</t>
  </si>
  <si>
    <t>Hayat boyu öğrenmenin önemi ve bireye hem kişisel hem mesleki getirileri konusunda farkındalık oluşturulacaktır.</t>
  </si>
  <si>
    <t>6.4.1.4</t>
  </si>
  <si>
    <t>Hayat boyu öğrenme kapsamında kurs düzenleyen kurum ve kuruluşlarla iş birliği yapılacaktır.</t>
  </si>
  <si>
    <t>ÖÖKHB</t>
  </si>
  <si>
    <t>6.4.1.5</t>
  </si>
  <si>
    <t xml:space="preserve">Geçici koruma altında bulunan yabancı uyruklu aile çocuklarının Türk eğitim sistemine dâhil edilme sürecine ve talep eden öğrencilerin mesleki ve teknik eğitime yönlendirilmesine yönelik çalışmalar yapılacaktır.  </t>
  </si>
  <si>
    <t>6.4.1.6</t>
  </si>
  <si>
    <t xml:space="preserve">Geçici eğitim merkezlerinde yoğun Türkçe eğitimi verilerek, yabancı uyruklu aile çocuklarının resmi okullara kayıt edilmesi sağlanacak ve bu merkezlerin kademeli olarak kapatılması sağlanacaktır. </t>
  </si>
  <si>
    <t>S7.1.1</t>
  </si>
  <si>
    <t>Özel öğretim kurumlarındaki teftiş ve rehberlik çalışmalarının öğrenmeyi geliştirme odaklı bir yapıya dönüştürülmesi ve bürokrasinin azaltılmasının işlerliliği sağlanacaktır.</t>
  </si>
  <si>
    <t>7.1.1.1</t>
  </si>
  <si>
    <t>Özel öğretim kurumlarıyla ilgili bürokrasinin azaltılmasına yönelik Bakanlığın yaptığı çalışmaların ilimizde işlerliği sağlanacaktır.</t>
  </si>
  <si>
    <t>7.1.1.2</t>
  </si>
  <si>
    <t>Özel öğretim kurumlarındaki teftiş ve rehberlik çalışmalarının öğrenmeyi geliştirme odaklı bir yapıya dönüştürülmesine destek verilecektir.</t>
  </si>
  <si>
    <t>MMB</t>
  </si>
  <si>
    <t>S7.1.2</t>
  </si>
  <si>
    <t>Özel sektörün eğitim yatırımlarını desteklemek amacıyla yapılan yasal düzenlemeler ve tedbir mekanizmalarının işlerliği sağlanacaktır.</t>
  </si>
  <si>
    <t>7.1.2.1</t>
  </si>
  <si>
    <t>Özel sektörün eğitim yatırımlarını desteklemek amacıyla Bakanlık tarafından yapılan yasal düzenlemeler ve tedbir mekanizmalarının ilimizde işlerliği sağlanacaktır.</t>
  </si>
  <si>
    <t>7.1.2.2</t>
  </si>
  <si>
    <t xml:space="preserve">Özel öğretim kurumlarına devam eden öğrenci oranları artırılacaktır.  </t>
  </si>
  <si>
    <t>7.1.2.3</t>
  </si>
  <si>
    <t>Erken çocukluk dönemi bakım ve eğitim hizmeti veren kurumların sayıları artırılacak ve hizmet sunum modelleri çeşitlendirilecek, denetimleri artırılacaktır.</t>
  </si>
  <si>
    <t>7.1.2.4</t>
  </si>
  <si>
    <t>Özel okullar ile resmi okullar arasındaki sosyal dayanışma ve bütünleşmeyi artırmak için ortak proje ve platformlar oluşturulacaktır.</t>
  </si>
  <si>
    <t>S7.2.1</t>
  </si>
  <si>
    <t>Özel çeşitli kurslar ile özel eğitim ve rehabilitasyon merkezlerinde verilen eğitimin niteliğini artırmaya yönelik çalışmalar yapılacaktır.</t>
  </si>
  <si>
    <t>7.2.1.1</t>
  </si>
  <si>
    <t>Özel çeşitli kurslar ile özel eğitim ve rehabilitasyon merkezlerinde verilen eğitimlerin kalitesi artırılacak, merkezler etkin ve verimli bir şekilde izlenerek denetlenecektir.</t>
  </si>
  <si>
    <r>
      <t xml:space="preserve">FAALİYET GERÇEKLEŞTİRİLEMEME NEDENLERİ
</t>
    </r>
    <r>
      <rPr>
        <b/>
        <sz val="12"/>
        <color rgb="FFFF0000"/>
        <rFont val="Calibri"/>
        <family val="2"/>
        <charset val="162"/>
        <scheme val="minor"/>
      </rPr>
      <t>(İptal edilen veya hiçbir faaliyet yapılmayan eylemler için "Açıklamalar" sayfasında yer alan 6 maddelik gerekçelerden uygun olan seçilerek yazılmalıdır.)</t>
    </r>
  </si>
  <si>
    <r>
      <t xml:space="preserve">2023 Gerçekleşme </t>
    </r>
    <r>
      <rPr>
        <b/>
        <sz val="14"/>
        <color rgb="FFFF0000"/>
        <rFont val="Calibri"/>
        <family val="2"/>
        <charset val="162"/>
        <scheme val="minor"/>
      </rPr>
      <t>(Doldurması gereken alan)</t>
    </r>
  </si>
  <si>
    <t>2022 Gerçekleşme</t>
  </si>
  <si>
    <r>
      <t xml:space="preserve">2023
HEDEFE ULAŞMA DURUMU
</t>
    </r>
    <r>
      <rPr>
        <b/>
        <sz val="14"/>
        <color rgb="FFFF0000"/>
        <rFont val="Calibri"/>
        <family val="2"/>
        <charset val="162"/>
        <scheme val="minor"/>
      </rPr>
      <t>(Ulaşma-
Makul-
Hedeften Sapma-
Gerileme ifadelerinden biri yazılacaktır.)</t>
    </r>
  </si>
  <si>
    <r>
      <t xml:space="preserve">2023
Hedef Gerçekleşme Oranı (%)
</t>
    </r>
    <r>
      <rPr>
        <b/>
        <sz val="14"/>
        <color rgb="FFFF0000"/>
        <rFont val="Calibri"/>
        <family val="2"/>
        <charset val="162"/>
        <scheme val="minor"/>
      </rPr>
      <t>(FORMÜLLÜ)</t>
    </r>
  </si>
  <si>
    <r>
      <t xml:space="preserve">PERFORMANS GÖSTERGELERİ sayfasında kullanılan formüller
</t>
    </r>
    <r>
      <rPr>
        <b/>
        <sz val="12"/>
        <rFont val="Calibri"/>
        <family val="2"/>
        <charset val="162"/>
        <scheme val="minor"/>
      </rPr>
      <t>Performans göstergelerine ilişkin gerçekleşmeler 2022 yılı için</t>
    </r>
    <r>
      <rPr>
        <sz val="12"/>
        <rFont val="Calibri"/>
        <family val="2"/>
        <charset val="162"/>
        <scheme val="minor"/>
      </rPr>
      <t xml:space="preserve">
2023 yılı gös.hed.ulaşma oranı=(2023 yılı gerç.dur.-2018 yılı gerç.dur.)/(2023 yılı gös.hed.-2018 gerç.dur.)×100
Örnek: 1.1.1 PG 2023 gösterge hedefine ulaşma oranı
2023 yılı gös.hed.ulaşma oranı=(53-40)/(50-40)×100                                 2023 yılı gös.hed.ulaşma oranı=13/10×100                  2023 yılı gös.hed.ulaşma oranı=130 = 100
Bir gösterge hedefine ulaşma oranı yüzde 100’ü aşabilir. Ancak hedef performansının ölçümünde bu değer 100 olarak alınır. Bir gösterge hedefine ulaşma oranı negatif bir değer alabilir. Ancak hedef performansının ölçümünde bu değer 0 olarak alınır. Böylece diğer göstergelerin hedefe etkisinin doğru hesaplanması sağlanır. 
</t>
    </r>
    <r>
      <rPr>
        <b/>
        <sz val="12"/>
        <rFont val="Calibri"/>
        <family val="2"/>
        <charset val="162"/>
        <scheme val="minor"/>
      </rPr>
      <t>Performans göstergelerine ilişkin gerçekleşmeler 2023 yılı için</t>
    </r>
    <r>
      <rPr>
        <sz val="12"/>
        <rFont val="Calibri"/>
        <family val="2"/>
        <charset val="162"/>
        <scheme val="minor"/>
      </rPr>
      <t xml:space="preserve">
2023 yılı gös.hed.ulaşma oranı=(2023 yılı gerç.dur.-2018 yılı gerç.dur.)/(2023 yılı gös.hed.-2018 gerç.dur.)×100
Örnek: 1.1.1 PG 2023 gösterge hedefine ulaşma oranı
2023 yılı gös.hed.ulaşma oranı=(53-40)/(80-40)×100                            2023 yılı gös.hed.ulaşma oranı=13/40×100                    2023 yılı gös.hed.ulaşma oranı=32,5 
(Hedefe ait tüm PG’ler için tekrarlanır.)
</t>
    </r>
    <r>
      <rPr>
        <b/>
        <sz val="12"/>
        <rFont val="Calibri"/>
        <family val="2"/>
        <charset val="162"/>
        <scheme val="minor"/>
      </rPr>
      <t>Hedefe ilişkin gerçekleşmeler 2023 yılı için</t>
    </r>
    <r>
      <rPr>
        <sz val="12"/>
        <rFont val="Calibri"/>
        <family val="2"/>
        <charset val="162"/>
        <scheme val="minor"/>
      </rPr>
      <t xml:space="preserve">
2023 hedef ger. oranı =(PG.1.2023 ger.oranı x (hedefe etki)/100) + (PG.2. 2023 ger.oranı x (hedefe etki)/100) + (PG.3. 2023 ger.oranı x (hedefe etki)/100)+ (….
Örnek: Hedef 1.1. gerçekleşmesi (2023)
2023 H.G.=(100 x 35/100) + (100 x 40/100) + (25 x   25/100)                     2023 H.G.=35+40+6,25                                                            2023 H.G. = 81,25
</t>
    </r>
    <r>
      <rPr>
        <b/>
        <sz val="12"/>
        <rFont val="Calibri"/>
        <family val="2"/>
        <charset val="162"/>
        <scheme val="minor"/>
      </rPr>
      <t>Hedefe ilişkin gerçekleşmeler 2023 yılı için</t>
    </r>
    <r>
      <rPr>
        <sz val="12"/>
        <rFont val="Calibri"/>
        <family val="2"/>
        <charset val="162"/>
        <scheme val="minor"/>
      </rPr>
      <t xml:space="preserve">
2023 hedef ger. oranı =(PG.1.2023 ger.oranı x (hedefe etki)/100) + (PG.2. 2023 ger.oranı x (hedefe etki)/100) + (PG.3. 2023 ger.oranı x (hedefe etki)/100)+ (….
 (Hedefe ait tüm PG’ler için tekrarlanır.)
Örnek: Hedef 1.1 gerçekleşmesi (2023)
2023 H.G.=(PG.1.1.1 2023 ger.oranı x (hedefe etki)/100) + (PG.1.1.2 2023 ger.oranı x  (hedefe etki)/100) + (PG.1.1.3 2023 ger.oranı x (hedefe etki)/100)
2023 H.G.=(32,5 x 35/100) + (33,3 x 40/100) + (10 x 25/100)                                   2023 H.G.=11,38 + 13,32 + 2,5                                 2023 H.G. = 27,20
Hedefe ilişkin tek bir gösterge belirlenmesi durumunda hedef performansının ölçümünde bu değer aynen alınır.</t>
    </r>
    <r>
      <rPr>
        <b/>
        <sz val="12"/>
        <color rgb="FF7030A0"/>
        <rFont val="Calibri"/>
        <family val="2"/>
        <charset val="162"/>
        <scheme val="minor"/>
      </rPr>
      <t xml:space="preserve">
</t>
    </r>
  </si>
  <si>
    <r>
      <rPr>
        <b/>
        <sz val="12"/>
        <color rgb="FFFF0000"/>
        <rFont val="Calibri"/>
        <family val="2"/>
        <charset val="162"/>
        <scheme val="minor"/>
      </rPr>
      <t>"STRATEJİLERİN İZLENMESİ"</t>
    </r>
    <r>
      <rPr>
        <sz val="12"/>
        <color rgb="FFFF0000"/>
        <rFont val="Calibri"/>
        <family val="2"/>
        <charset val="162"/>
        <scheme val="minor"/>
      </rPr>
      <t xml:space="preserve"> </t>
    </r>
    <r>
      <rPr>
        <sz val="12"/>
        <color theme="1"/>
        <rFont val="Calibri"/>
        <family val="2"/>
        <charset val="162"/>
        <scheme val="minor"/>
      </rPr>
      <t xml:space="preserve">sayfasında yer alan strateji ve eylemler Adana İl Milli Eğitim Müdürlüğünün 2019-2023 Stratejik Planı'na ait verilerdir. Bu sayfadaki sütunları aşağıdaki açıklamalara göre doldurunuz.
</t>
    </r>
    <r>
      <rPr>
        <b/>
        <sz val="12"/>
        <color theme="1"/>
        <rFont val="Calibri"/>
        <family val="2"/>
        <charset val="162"/>
        <scheme val="minor"/>
      </rPr>
      <t xml:space="preserve">Faaliyet Adı: </t>
    </r>
    <r>
      <rPr>
        <sz val="12"/>
        <color theme="1"/>
        <rFont val="Calibri"/>
        <family val="2"/>
        <charset val="162"/>
        <scheme val="minor"/>
      </rPr>
      <t xml:space="preserve">6-8 kelimeyi geçmeyecek biçimde konuyla bağlantılı, açık ve sade olarak verilmelidir. 
Örnek:9. sınıf Matematik dersi öğretim programının tanıtılması
Bir eylem için birbirinden bağımsız birden fazla faaliyet gerçekleştirilmiş olabilir, bu durumda her bir faaliyet için ayrı satır açmak yerine faaliyetlerin tamamını 1-, 2-... Şeklinde aynı hücre içinde sıralamak daha uygundur.
</t>
    </r>
    <r>
      <rPr>
        <b/>
        <sz val="12"/>
        <color theme="1"/>
        <rFont val="Calibri"/>
        <family val="2"/>
        <charset val="162"/>
        <scheme val="minor"/>
      </rPr>
      <t>Başlama ve Bitiş Tarihi:</t>
    </r>
    <r>
      <rPr>
        <sz val="12"/>
        <color theme="1"/>
        <rFont val="Calibri"/>
        <family val="2"/>
        <charset val="162"/>
        <scheme val="minor"/>
      </rPr>
      <t xml:space="preserve"> Başlama-bitiş tarihleri net olarak verilmelidir. Tarihi net omayan etkinliklerde ise 2021-2022 eğitim-öğretim yılının başlama ve bitiş tarihi veya birinci ve ikinci dönemin başlama ve bitiş tarihi belirtilmeye çalışılmalıdır. 
Örnek: 18/03/2022 - 25/04/2022
</t>
    </r>
    <r>
      <rPr>
        <b/>
        <sz val="12"/>
        <color theme="1"/>
        <rFont val="Calibri"/>
        <family val="2"/>
        <charset val="162"/>
        <scheme val="minor"/>
      </rPr>
      <t>Faaliyet Kapsamında Gerçekleştirilenler:</t>
    </r>
    <r>
      <rPr>
        <sz val="12"/>
        <color theme="1"/>
        <rFont val="Calibri"/>
        <family val="2"/>
        <charset val="162"/>
        <scheme val="minor"/>
      </rPr>
      <t xml:space="preserve"> Faaliyet kapsamında gerçekleştirilenler 50-55 kelimeyi geçmemelidir. Bu kısımda faaliyetin amacı, ne zaman ve nerede uygulandığı, nasıl gerçekleştirildiği (yöntemi), paydaş veya paydaşları açıklanmalıdır. 
</t>
    </r>
    <r>
      <rPr>
        <b/>
        <sz val="12"/>
        <color theme="1"/>
        <rFont val="Calibri"/>
        <family val="2"/>
        <charset val="162"/>
        <scheme val="minor"/>
      </rPr>
      <t xml:space="preserve">Çıktı ve Sonuç: </t>
    </r>
    <r>
      <rPr>
        <sz val="12"/>
        <color theme="1"/>
        <rFont val="Calibri"/>
        <family val="2"/>
        <charset val="162"/>
        <scheme val="minor"/>
      </rPr>
      <t xml:space="preserve">Çıktı kısmında üretilen ürün veya sunulan hizmetlerin miktarı sayı ile ifade edilecektir. Çıktılar somuttur
Örnek (çıktı):
2 hizmetiçi eğitim faaliyeti düzenlendi. 400 ortaöğretim Matematik öğretmenine 120 saatlik STEM kursu verildi.
Sonuç, üretilen ürün veya sunulan hizmetlerin (çıktıların) sonucunda ortaya çıkan etkilerle ilgilidir. 
Örnek (sonuç):
Ortaöğretimde 20 gün ve üzeri devamsız öğrenci oranı bir önceki yıla göre %20 azaldı.
Her bir çıktının illaki sonucu olmak zorunda değildir. Sonucu tespit edilebilen faaliyetlerin sonuçları bu alana yazılacaktır.
Faaliyetlerin Durumu: ise faaliyetin tamamlanma, devam etme,  tanımlanmadı ya da iptal edilme gibi hallerini belirtir.
</t>
    </r>
    <r>
      <rPr>
        <b/>
        <sz val="12"/>
        <color theme="1"/>
        <rFont val="Calibri"/>
        <family val="2"/>
        <charset val="162"/>
        <scheme val="minor"/>
      </rPr>
      <t xml:space="preserve">Faaliyet Gerçekleştirilememe Nedenleri: </t>
    </r>
    <r>
      <rPr>
        <sz val="12"/>
        <color theme="1"/>
        <rFont val="Calibri"/>
        <family val="2"/>
        <charset val="162"/>
        <scheme val="minor"/>
      </rPr>
      <t xml:space="preserve">İptal edilen veya hiçbir faaliyet yapılmayan eylemler için aşağıda yer alan 6 maddelik gerekçelerden uygun olanı seçilerek yazılmalıdır:
1- İşbirliği ve talep oluşmaması
2- Eylemin ilerleyen dönem için planlanmış olması
3- Gerekli altyapı eksikliği ve tamamlanamaması
4- Üst yönetim kararının beklenmesi
5- Kaynak (bütçe) ihtiyacı
6- Diğer (Bu maddelerin dışında varsa diğer nedenin kısaca yazılması)
</t>
    </r>
    <r>
      <rPr>
        <b/>
        <sz val="12"/>
        <color theme="1"/>
        <rFont val="Calibri"/>
        <family val="2"/>
        <charset val="162"/>
        <scheme val="minor"/>
      </rPr>
      <t xml:space="preserve">Faaliyet Önerileri: </t>
    </r>
    <r>
      <rPr>
        <sz val="12"/>
        <color theme="1"/>
        <rFont val="Calibri"/>
        <family val="2"/>
        <charset val="162"/>
        <scheme val="minor"/>
      </rPr>
      <t>Eylemin ana sorumlusu olan birim tarafından strateji ve eylemlerin amacına ulaşabilmesi için bundan sonraki dönemler için planlanan veya planlanması önerilen faaliyetler bu sütuna yazılır.</t>
    </r>
  </si>
  <si>
    <r>
      <t xml:space="preserve">FAALİYET ADI </t>
    </r>
    <r>
      <rPr>
        <b/>
        <sz val="12"/>
        <color rgb="FFFF0000"/>
        <rFont val="Calibri"/>
        <family val="2"/>
        <charset val="162"/>
        <scheme val="minor"/>
      </rPr>
      <t>"Stratejilerin gerçekleşmesine yönelik, 2022-2023  eğitim-öğretim yılı içinde yapılan faaliyet/proje/etkinliklerin kısaca adları yazılacaktır."</t>
    </r>
  </si>
  <si>
    <r>
      <t xml:space="preserve">GERÇEKLEŞME
</t>
    </r>
    <r>
      <rPr>
        <b/>
        <sz val="16"/>
        <color rgb="FFFF0000"/>
        <rFont val="Calibri"/>
        <family val="2"/>
        <charset val="162"/>
        <scheme val="minor"/>
      </rPr>
      <t>(2022-2023 eğitim-öğretim yılına ait il hizmet birimlerinden alınan veriler yazılacaktır.)</t>
    </r>
  </si>
  <si>
    <r>
      <t>Excel de</t>
    </r>
    <r>
      <rPr>
        <b/>
        <sz val="12"/>
        <color theme="1"/>
        <rFont val="Calibri"/>
        <family val="2"/>
        <charset val="162"/>
        <scheme val="minor"/>
      </rPr>
      <t xml:space="preserve"> </t>
    </r>
    <r>
      <rPr>
        <sz val="12"/>
        <color rgb="FFFF0000"/>
        <rFont val="Calibri"/>
        <family val="2"/>
        <charset val="162"/>
        <scheme val="minor"/>
      </rPr>
      <t xml:space="preserve"> </t>
    </r>
    <r>
      <rPr>
        <sz val="14"/>
        <color rgb="FFFF0000"/>
        <rFont val="Calibri"/>
        <family val="2"/>
        <charset val="162"/>
        <scheme val="minor"/>
      </rPr>
      <t>"</t>
    </r>
    <r>
      <rPr>
        <b/>
        <sz val="14"/>
        <color rgb="FFFF0000"/>
        <rFont val="Calibri"/>
        <family val="2"/>
        <charset val="162"/>
        <scheme val="minor"/>
      </rPr>
      <t xml:space="preserve">PERFORMANS GÖSTERGELERİ" </t>
    </r>
    <r>
      <rPr>
        <sz val="12"/>
        <color theme="1"/>
        <rFont val="Calibri"/>
        <family val="2"/>
        <charset val="162"/>
        <scheme val="minor"/>
      </rPr>
      <t xml:space="preserve">sayfasında yer alan amaç, hedef ve göstergeler Adana İl Milli Eğitim Müdürlüğünün 2019-2023 Stratejik Planı'na ait verilerdir. Bu sayfadaki sütunları aşağıdaki açıklamalara göre doldurunuz.
</t>
    </r>
    <r>
      <rPr>
        <b/>
        <sz val="12"/>
        <color theme="1"/>
        <rFont val="Calibri"/>
        <family val="2"/>
        <charset val="162"/>
        <scheme val="minor"/>
      </rPr>
      <t>"HEDEFE ETKİSİ",</t>
    </r>
    <r>
      <rPr>
        <sz val="12"/>
        <color theme="1"/>
        <rFont val="Calibri"/>
        <family val="2"/>
        <charset val="162"/>
        <scheme val="minor"/>
      </rPr>
      <t xml:space="preserve"> </t>
    </r>
    <r>
      <rPr>
        <b/>
        <sz val="12"/>
        <color theme="1"/>
        <rFont val="Calibri"/>
        <family val="2"/>
        <charset val="162"/>
        <scheme val="minor"/>
      </rPr>
      <t>"2018 BAŞLANGIÇ DEĞERİ" ve</t>
    </r>
    <r>
      <rPr>
        <sz val="12"/>
        <color theme="1"/>
        <rFont val="Calibri"/>
        <family val="2"/>
        <charset val="162"/>
        <scheme val="minor"/>
      </rPr>
      <t xml:space="preserve"> "</t>
    </r>
    <r>
      <rPr>
        <b/>
        <sz val="12"/>
        <color theme="1"/>
        <rFont val="Calibri"/>
        <family val="2"/>
        <charset val="162"/>
        <scheme val="minor"/>
      </rPr>
      <t xml:space="preserve">2023 HEDEF" </t>
    </r>
    <r>
      <rPr>
        <sz val="12"/>
        <color theme="1"/>
        <rFont val="Calibri"/>
        <family val="2"/>
        <charset val="162"/>
        <scheme val="minor"/>
      </rPr>
      <t xml:space="preserve">sütunlarında(mavi renkli sütunlar) yer alan veriler il stratejik planlanında bulunan verilerdir. Bu sütunlarda </t>
    </r>
    <r>
      <rPr>
        <u/>
        <sz val="12"/>
        <color theme="1"/>
        <rFont val="Calibri"/>
        <family val="2"/>
        <charset val="162"/>
        <scheme val="minor"/>
      </rPr>
      <t>herhangi bir veri girişi ve değişiklik yapılmamalıdır.</t>
    </r>
    <r>
      <rPr>
        <sz val="12"/>
        <color theme="1"/>
        <rFont val="Calibri"/>
        <family val="2"/>
        <charset val="162"/>
        <scheme val="minor"/>
      </rPr>
      <t xml:space="preserve">
</t>
    </r>
    <r>
      <rPr>
        <b/>
        <sz val="12"/>
        <color theme="1"/>
        <rFont val="Calibri"/>
        <family val="2"/>
        <charset val="162"/>
        <scheme val="minor"/>
      </rPr>
      <t xml:space="preserve">"GERÇEKLEŞME" </t>
    </r>
    <r>
      <rPr>
        <sz val="12"/>
        <color theme="1"/>
        <rFont val="Calibri"/>
        <family val="2"/>
        <charset val="162"/>
        <scheme val="minor"/>
      </rPr>
      <t xml:space="preserve">bölümünde yer alan </t>
    </r>
    <r>
      <rPr>
        <b/>
        <sz val="12"/>
        <color theme="1"/>
        <rFont val="Calibri"/>
        <family val="2"/>
        <charset val="162"/>
        <scheme val="minor"/>
      </rPr>
      <t>"2019  Gerçekleşme", "2020 Gerçekleşme", "2021 Gerçekleşme" ve  "2022 Gerçekleşme"</t>
    </r>
    <r>
      <rPr>
        <sz val="12"/>
        <color theme="1"/>
        <rFont val="Calibri"/>
        <family val="2"/>
        <charset val="162"/>
        <scheme val="minor"/>
      </rPr>
      <t xml:space="preserve"> sütunları  2019, 2020, 2021 ve 2022 yıllarına ait gerçekleşen verilerdir. Bu sütunlarda</t>
    </r>
    <r>
      <rPr>
        <u/>
        <sz val="12"/>
        <color theme="1"/>
        <rFont val="Calibri"/>
        <family val="2"/>
        <charset val="162"/>
        <scheme val="minor"/>
      </rPr>
      <t xml:space="preserve"> herhangi bir veri girişi ve değişiklik yapılmamalıdır</t>
    </r>
    <r>
      <rPr>
        <sz val="12"/>
        <color theme="1"/>
        <rFont val="Calibri"/>
        <family val="2"/>
        <charset val="162"/>
        <scheme val="minor"/>
      </rPr>
      <t xml:space="preserve">. </t>
    </r>
    <r>
      <rPr>
        <b/>
        <sz val="12"/>
        <color theme="1"/>
        <rFont val="Calibri"/>
        <family val="2"/>
        <charset val="162"/>
        <scheme val="minor"/>
      </rPr>
      <t>"2023 Gerçekleşme"</t>
    </r>
    <r>
      <rPr>
        <sz val="12"/>
        <color theme="1"/>
        <rFont val="Calibri"/>
        <family val="2"/>
        <charset val="162"/>
        <scheme val="minor"/>
      </rPr>
      <t xml:space="preserve"> sütununa (turuncu renkli) bu eğitim-öğretim yılına ait verileriniz yazılmalıdır.
</t>
    </r>
    <r>
      <rPr>
        <b/>
        <sz val="12"/>
        <color theme="1"/>
        <rFont val="Calibri"/>
        <family val="2"/>
        <charset val="162"/>
        <scheme val="minor"/>
      </rPr>
      <t xml:space="preserve">"PERFORMANS GÖSTERGELERİNE İLİŞKİN GERÇEKLEŞMELER" </t>
    </r>
    <r>
      <rPr>
        <sz val="12"/>
        <color theme="1"/>
        <rFont val="Calibri"/>
        <family val="2"/>
        <charset val="162"/>
        <scheme val="minor"/>
      </rPr>
      <t xml:space="preserve">bölümündeki  </t>
    </r>
    <r>
      <rPr>
        <b/>
        <sz val="12"/>
        <color theme="1"/>
        <rFont val="Calibri"/>
        <family val="2"/>
        <charset val="162"/>
        <scheme val="minor"/>
      </rPr>
      <t>"2023 Gösterge Hedefine Ulaşma Oranı"</t>
    </r>
    <r>
      <rPr>
        <sz val="12"/>
        <color theme="1"/>
        <rFont val="Calibri"/>
        <family val="2"/>
        <charset val="162"/>
        <scheme val="minor"/>
      </rPr>
      <t xml:space="preserve"> sütununa(yeşil renkli) tarafımızdan formül girildiğinden </t>
    </r>
    <r>
      <rPr>
        <u/>
        <sz val="12"/>
        <color theme="1"/>
        <rFont val="Calibri"/>
        <family val="2"/>
        <charset val="162"/>
        <scheme val="minor"/>
      </rPr>
      <t xml:space="preserve">herhangi bir veri girişi yapılmayacak </t>
    </r>
    <r>
      <rPr>
        <sz val="12"/>
        <color theme="1"/>
        <rFont val="Calibri"/>
        <family val="2"/>
        <charset val="162"/>
        <scheme val="minor"/>
      </rPr>
      <t>ve excel otomotik olarak oranlayacaktır.</t>
    </r>
    <r>
      <rPr>
        <u/>
        <sz val="12"/>
        <color theme="1"/>
        <rFont val="Calibri"/>
        <family val="2"/>
        <charset val="162"/>
        <scheme val="minor"/>
      </rPr>
      <t xml:space="preserve"> 2023 yılına ait gerçekleşme verilerinizi</t>
    </r>
    <r>
      <rPr>
        <sz val="12"/>
        <color theme="1"/>
        <rFont val="Calibri"/>
        <family val="2"/>
        <charset val="162"/>
        <scheme val="minor"/>
      </rPr>
      <t xml:space="preserve"> ilgili alana doğru şekilde girdiğinizde oran sütunlarına herhangi bir giriş yapmanıza gerek kalmayacaktır. Bir gösterge hedefine ulaşma oranı yüzde 100’ü aşabilir. Ancak hedef performansının ölçümünde bu değer 100 olarak alınır. Bir gösterge hedefine ulaşma oranı negatif bir değer alabilir. Ancak hedef performansının ölçümünde bu değer 0 olarak alınır. Böylece diğer göstergelerin hedefe etkisinin doğru hesaplanması sağlanır. </t>
    </r>
    <r>
      <rPr>
        <i/>
        <sz val="12"/>
        <color theme="1"/>
        <rFont val="Calibri"/>
        <family val="2"/>
        <charset val="162"/>
        <scheme val="minor"/>
      </rPr>
      <t xml:space="preserve">
</t>
    </r>
    <r>
      <rPr>
        <b/>
        <sz val="12"/>
        <color theme="1"/>
        <rFont val="Calibri"/>
        <family val="2"/>
        <charset val="162"/>
        <scheme val="minor"/>
      </rPr>
      <t>"2023 HEDEFE ULAŞMA DURUMU"</t>
    </r>
    <r>
      <rPr>
        <sz val="12"/>
        <color theme="1"/>
        <rFont val="Calibri"/>
        <family val="2"/>
        <charset val="162"/>
        <scheme val="minor"/>
      </rPr>
      <t xml:space="preserve"> sütununa ise </t>
    </r>
    <r>
      <rPr>
        <u/>
        <sz val="12"/>
        <color theme="1"/>
        <rFont val="Calibri"/>
        <family val="2"/>
        <charset val="162"/>
        <scheme val="minor"/>
      </rPr>
      <t>"2023 Gösterge Hedefine Ulaşma Oranı"</t>
    </r>
    <r>
      <rPr>
        <sz val="12"/>
        <color theme="1"/>
        <rFont val="Calibri"/>
        <family val="2"/>
        <charset val="162"/>
        <scheme val="minor"/>
      </rPr>
      <t xml:space="preserve"> doğrultusunda "</t>
    </r>
    <r>
      <rPr>
        <i/>
        <sz val="12"/>
        <color theme="1"/>
        <rFont val="Calibri"/>
        <family val="2"/>
        <charset val="162"/>
        <scheme val="minor"/>
      </rPr>
      <t>ulaşma, makul, hedeften sapma, gerileme"</t>
    </r>
    <r>
      <rPr>
        <sz val="12"/>
        <color theme="1"/>
        <rFont val="Calibri"/>
        <family val="2"/>
        <charset val="162"/>
        <scheme val="minor"/>
      </rPr>
      <t xml:space="preserve">seçeneklerinden uygun olanı yazılmalıdır.Performans göstergelerinin hedefe ulaşma durumları belirlenirken;
•oran % 90 ve üzeri ise </t>
    </r>
    <r>
      <rPr>
        <b/>
        <sz val="12"/>
        <color theme="1"/>
        <rFont val="Calibri"/>
        <family val="2"/>
        <charset val="162"/>
        <scheme val="minor"/>
      </rPr>
      <t>hedefe ulaşma</t>
    </r>
    <r>
      <rPr>
        <sz val="12"/>
        <color theme="1"/>
        <rFont val="Calibri"/>
        <family val="2"/>
        <charset val="162"/>
        <scheme val="minor"/>
      </rPr>
      <t xml:space="preserve">, 
•oran % 50-89 ise </t>
    </r>
    <r>
      <rPr>
        <b/>
        <sz val="12"/>
        <color theme="1"/>
        <rFont val="Calibri"/>
        <family val="2"/>
        <charset val="162"/>
        <scheme val="minor"/>
      </rPr>
      <t>makul düzeyde hedefe ulaşma</t>
    </r>
    <r>
      <rPr>
        <sz val="12"/>
        <color theme="1"/>
        <rFont val="Calibri"/>
        <family val="2"/>
        <charset val="162"/>
        <scheme val="minor"/>
      </rPr>
      <t xml:space="preserve">, 
•oran %0-49 ise </t>
    </r>
    <r>
      <rPr>
        <b/>
        <sz val="12"/>
        <color theme="1"/>
        <rFont val="Calibri"/>
        <family val="2"/>
        <charset val="162"/>
        <scheme val="minor"/>
      </rPr>
      <t>hedeften sapma</t>
    </r>
    <r>
      <rPr>
        <sz val="12"/>
        <color theme="1"/>
        <rFont val="Calibri"/>
        <family val="2"/>
        <charset val="162"/>
        <scheme val="minor"/>
      </rPr>
      <t xml:space="preserve"> ve 
•oran % 0’ın altı ise </t>
    </r>
    <r>
      <rPr>
        <b/>
        <sz val="12"/>
        <color theme="1"/>
        <rFont val="Calibri"/>
        <family val="2"/>
        <charset val="162"/>
        <scheme val="minor"/>
      </rPr>
      <t xml:space="preserve"> gerileme (hedeften büyük oranda sapma) </t>
    </r>
    <r>
      <rPr>
        <sz val="12"/>
        <color theme="1"/>
        <rFont val="Calibri"/>
        <family val="2"/>
        <charset val="162"/>
        <scheme val="minor"/>
      </rPr>
      <t xml:space="preserve">ifadelerinden uygun olan seçilmelidir.
</t>
    </r>
    <r>
      <rPr>
        <b/>
        <sz val="12"/>
        <color theme="1"/>
        <rFont val="Calibri"/>
        <family val="2"/>
        <charset val="162"/>
        <scheme val="minor"/>
      </rPr>
      <t xml:space="preserve">"2023 DEĞERLENDİRME" </t>
    </r>
    <r>
      <rPr>
        <sz val="12"/>
        <color theme="1"/>
        <rFont val="Calibri"/>
        <family val="2"/>
        <charset val="162"/>
        <scheme val="minor"/>
      </rPr>
      <t>hedefe ulaşan, makul düzeyde ulaşan, hedeften sapan ve gerileyen her türlü performans göstergesi için birimler tarafından bir açıklama yapılmalıdır. Bu açıklamada; hedefe ulaşıldıysa nasıl ulaşıldığı, ilerleyen yıllarda hedefin nasıl korunacağı; hedefe ulaşılamadıysa neden ulaşılamadığı, ulaşmak için neler yapılabileceği ile ilgili değerlendirmeler yazılmalıdır.</t>
    </r>
  </si>
  <si>
    <r>
      <t xml:space="preserve">2023
 </t>
    </r>
    <r>
      <rPr>
        <b/>
        <sz val="20"/>
        <rFont val="Calibri"/>
        <family val="2"/>
        <charset val="162"/>
        <scheme val="minor"/>
      </rPr>
      <t xml:space="preserve"> </t>
    </r>
    <r>
      <rPr>
        <b/>
        <sz val="16"/>
        <rFont val="Calibri"/>
        <family val="2"/>
        <charset val="162"/>
        <scheme val="minor"/>
      </rPr>
      <t xml:space="preserve">DEĞERLENDİRME
</t>
    </r>
    <r>
      <rPr>
        <b/>
        <sz val="14"/>
        <color rgb="FFFF0000"/>
        <rFont val="Calibri"/>
        <family val="2"/>
        <charset val="162"/>
        <scheme val="minor"/>
      </rPr>
      <t>Hedefe ulaşıldıysa nasıl ulaşıldığı, ilerleyen yıllarda hedefin nasıl korunacağı; hedefe ulaşılamadıysa neden ulaşılamadığı, ulaşmak için neler yapılabileceği ile ilgili kısaca açıklama yazılmalıdır.</t>
    </r>
    <r>
      <rPr>
        <b/>
        <sz val="14"/>
        <rFont val="Calibri"/>
        <family val="2"/>
        <charset val="162"/>
        <scheme val="minor"/>
      </rPr>
      <t xml:space="preserve">
</t>
    </r>
    <r>
      <rPr>
        <b/>
        <u/>
        <sz val="14"/>
        <rFont val="Calibri"/>
        <family val="2"/>
        <charset val="162"/>
        <scheme val="minor"/>
      </rPr>
      <t>Bu kısım boş bırakılmamalıdır!</t>
    </r>
  </si>
  <si>
    <t>makul</t>
  </si>
  <si>
    <t>sürdürülebilir</t>
  </si>
  <si>
    <t>hedeften sapma</t>
  </si>
  <si>
    <t>6 şubat depremi</t>
  </si>
  <si>
    <t>İlde bulunan üniversiteye okulumuzun uzak olması</t>
  </si>
  <si>
    <t>YKS yi okulda başarıyorum</t>
  </si>
  <si>
    <t>devamsızlık oranında azalma YKS başarımızda artış</t>
  </si>
  <si>
    <t>her yıl deva edecek</t>
  </si>
  <si>
    <t>01.08.2023-10.06.2024</t>
  </si>
  <si>
    <t>12 sınıf öğrencilerin yks sınavına destek derslerin derslerinin verilmesi ve planlı şekilde denem sınavlarının yapılması</t>
  </si>
  <si>
    <t>Pansiyon Evim</t>
  </si>
  <si>
    <t>öğrenciler pansiyonu seviyor aile ortamı olunca yurt kültürü oluşuyor</t>
  </si>
  <si>
    <t>10.09.2023-16.06.2024</t>
  </si>
  <si>
    <t>Projelerde bende varım</t>
  </si>
  <si>
    <t>okulumuz öğrencilerini projelere ve proje başvurularına teşvik ediyoruz</t>
  </si>
  <si>
    <t xml:space="preserve">okulumuz bir çok projeye başvuru yapmıştır </t>
  </si>
  <si>
    <t>09.09.2022-31.12.2023</t>
  </si>
  <si>
    <t>Gezip görerek öğreniyorum</t>
  </si>
  <si>
    <t>okulumuz öğrencilerine yönelik ülkemizin bir çok tarihi ve kültürel yerlerine geziler düzünleniyor</t>
  </si>
  <si>
    <t>öğrenci katılımı %100 ve öğrenme kalıcı oluyor</t>
  </si>
  <si>
    <t>09.09.2023-16.06.2024</t>
  </si>
  <si>
    <t xml:space="preserve">bölgemizde bulunan üniversite ile protokolümüz bulunmaktadır </t>
  </si>
  <si>
    <t>Spor hayattır</t>
  </si>
  <si>
    <t>ilçe ve il genelinde sporsal faaliyetlere katılım sağlıyoruz okul takımlarımız bulunmaktadır.</t>
  </si>
  <si>
    <t>akademinin yanında sporsal anlamdada gelişim göstermekte öğrencilerimiz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</si>
</sst>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charset val="162"/>
      <scheme val="minor"/>
    </font>
    <font>
      <b/>
      <sz val="18"/>
      <color theme="1"/>
      <name val="Calibri"/>
      <family val="2"/>
      <charset val="162"/>
      <scheme val="minor"/>
    </font>
    <font>
      <sz val="14"/>
      <color theme="1"/>
      <name val="Calibri"/>
      <family val="2"/>
      <charset val="162"/>
      <scheme val="minor"/>
    </font>
    <font>
      <sz val="16"/>
      <color theme="1"/>
      <name val="Calibri"/>
      <family val="2"/>
      <charset val="162"/>
      <scheme val="minor"/>
    </font>
    <font>
      <b/>
      <sz val="22"/>
      <color theme="1"/>
      <name val="Calibri"/>
      <family val="2"/>
      <charset val="162"/>
      <scheme val="minor"/>
    </font>
    <font>
      <b/>
      <sz val="16"/>
      <color theme="1"/>
      <name val="Calibri"/>
      <family val="2"/>
      <charset val="162"/>
      <scheme val="minor"/>
    </font>
    <font>
      <b/>
      <sz val="16"/>
      <name val="Calibri"/>
      <family val="2"/>
      <charset val="162"/>
      <scheme val="minor"/>
    </font>
    <font>
      <sz val="11.5"/>
      <color theme="1"/>
      <name val="Calibri"/>
      <family val="2"/>
      <charset val="162"/>
      <scheme val="minor"/>
    </font>
    <font>
      <sz val="16"/>
      <name val="Calibri"/>
      <family val="2"/>
      <charset val="162"/>
      <scheme val="minor"/>
    </font>
    <font>
      <sz val="12"/>
      <color theme="1"/>
      <name val="Calibri"/>
      <family val="2"/>
      <charset val="162"/>
      <scheme val="minor"/>
    </font>
    <font>
      <b/>
      <sz val="14"/>
      <name val="Calibri"/>
      <family val="2"/>
      <charset val="162"/>
      <scheme val="minor"/>
    </font>
    <font>
      <b/>
      <sz val="16"/>
      <color rgb="FFFF0000"/>
      <name val="Calibri"/>
      <family val="2"/>
      <charset val="162"/>
      <scheme val="minor"/>
    </font>
    <font>
      <b/>
      <sz val="14"/>
      <color theme="1"/>
      <name val="Calibri"/>
      <family val="2"/>
      <charset val="162"/>
      <scheme val="minor"/>
    </font>
    <font>
      <b/>
      <sz val="14"/>
      <color rgb="FFFF0000"/>
      <name val="Calibri"/>
      <family val="2"/>
      <charset val="162"/>
      <scheme val="minor"/>
    </font>
    <font>
      <b/>
      <sz val="12"/>
      <color theme="1"/>
      <name val="Calibri"/>
      <family val="2"/>
      <charset val="162"/>
      <scheme val="minor"/>
    </font>
    <font>
      <u/>
      <sz val="12"/>
      <color theme="1"/>
      <name val="Calibri"/>
      <family val="2"/>
      <charset val="162"/>
      <scheme val="minor"/>
    </font>
    <font>
      <i/>
      <sz val="12"/>
      <color theme="1"/>
      <name val="Calibri"/>
      <family val="2"/>
      <charset val="162"/>
      <scheme val="minor"/>
    </font>
    <font>
      <sz val="12"/>
      <color rgb="FFFF0000"/>
      <name val="Calibri"/>
      <family val="2"/>
      <charset val="162"/>
      <scheme val="minor"/>
    </font>
    <font>
      <sz val="14"/>
      <color rgb="FFFF0000"/>
      <name val="Calibri"/>
      <family val="2"/>
      <charset val="162"/>
      <scheme val="minor"/>
    </font>
    <font>
      <b/>
      <sz val="12"/>
      <color rgb="FFFF0000"/>
      <name val="Calibri"/>
      <family val="2"/>
      <charset val="162"/>
      <scheme val="minor"/>
    </font>
    <font>
      <b/>
      <sz val="12"/>
      <name val="Calibri"/>
      <family val="2"/>
      <charset val="162"/>
      <scheme val="minor"/>
    </font>
    <font>
      <sz val="12"/>
      <name val="Calibri"/>
      <family val="2"/>
      <charset val="162"/>
      <scheme val="minor"/>
    </font>
    <font>
      <b/>
      <sz val="12"/>
      <color rgb="FF7030A0"/>
      <name val="Calibri"/>
      <family val="2"/>
      <charset val="162"/>
      <scheme val="minor"/>
    </font>
    <font>
      <sz val="10"/>
      <color theme="1"/>
      <name val="Calibri"/>
      <family val="2"/>
      <charset val="162"/>
      <scheme val="minor"/>
    </font>
    <font>
      <sz val="10"/>
      <color rgb="FF000000"/>
      <name val="Calibri"/>
      <family val="2"/>
      <charset val="162"/>
      <scheme val="minor"/>
    </font>
    <font>
      <sz val="11.5"/>
      <color rgb="FF000000"/>
      <name val="Calibri"/>
      <family val="2"/>
      <charset val="162"/>
      <scheme val="minor"/>
    </font>
    <font>
      <b/>
      <sz val="20"/>
      <name val="Calibri"/>
      <family val="2"/>
      <charset val="162"/>
      <scheme val="minor"/>
    </font>
    <font>
      <b/>
      <u/>
      <sz val="14"/>
      <name val="Calibri"/>
      <family val="2"/>
      <charset val="162"/>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s>
  <borders count="31">
    <border>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s>
  <cellStyleXfs count="1">
    <xf numFmtId="0" fontId="0" fillId="0" borderId="0"/>
  </cellStyleXfs>
  <cellXfs count="209">
    <xf numFmtId="0" fontId="0" fillId="0" borderId="0" xfId="0"/>
    <xf numFmtId="0" fontId="1" fillId="0" borderId="0" xfId="0" applyFont="1" applyAlignment="1">
      <alignment vertical="center"/>
    </xf>
    <xf numFmtId="0" fontId="2" fillId="0" borderId="0" xfId="0" applyFont="1"/>
    <xf numFmtId="0" fontId="3" fillId="0" borderId="0" xfId="0" applyFont="1"/>
    <xf numFmtId="0" fontId="3" fillId="0" borderId="0" xfId="0" applyFont="1" applyAlignment="1">
      <alignment wrapText="1"/>
    </xf>
    <xf numFmtId="0" fontId="2" fillId="0" borderId="6" xfId="0" applyFont="1" applyBorder="1" applyAlignment="1">
      <alignment vertical="center"/>
    </xf>
    <xf numFmtId="2" fontId="3" fillId="0" borderId="6" xfId="0" applyNumberFormat="1" applyFont="1" applyBorder="1" applyAlignment="1">
      <alignment horizontal="center" vertical="center"/>
    </xf>
    <xf numFmtId="1" fontId="3" fillId="0" borderId="6" xfId="0" applyNumberFormat="1" applyFont="1" applyBorder="1" applyAlignment="1">
      <alignment horizontal="center" vertical="center"/>
    </xf>
    <xf numFmtId="0" fontId="3" fillId="0" borderId="6" xfId="0" applyFont="1" applyBorder="1" applyAlignment="1">
      <alignment horizontal="center" vertical="center"/>
    </xf>
    <xf numFmtId="0" fontId="8" fillId="0" borderId="6"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wrapText="1"/>
    </xf>
    <xf numFmtId="0" fontId="2" fillId="0" borderId="6" xfId="0" applyFont="1" applyBorder="1" applyAlignment="1">
      <alignment horizontal="center" vertical="center" wrapText="1"/>
    </xf>
    <xf numFmtId="2" fontId="3" fillId="0" borderId="2"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2" fillId="0" borderId="6" xfId="0" applyFont="1" applyBorder="1" applyAlignment="1">
      <alignment horizontal="center" vertical="center"/>
    </xf>
    <xf numFmtId="49" fontId="2" fillId="0" borderId="6" xfId="0" applyNumberFormat="1" applyFont="1" applyBorder="1" applyAlignment="1">
      <alignment horizontal="left" vertical="center"/>
    </xf>
    <xf numFmtId="0" fontId="2" fillId="0" borderId="6" xfId="0" applyFont="1" applyBorder="1" applyAlignment="1">
      <alignment horizontal="left" vertical="center" wrapText="1"/>
    </xf>
    <xf numFmtId="49" fontId="2" fillId="0" borderId="6" xfId="0" applyNumberFormat="1" applyFont="1" applyBorder="1" applyAlignment="1">
      <alignment vertical="center"/>
    </xf>
    <xf numFmtId="0" fontId="7" fillId="0" borderId="6" xfId="0" applyFont="1" applyBorder="1" applyAlignment="1">
      <alignment textRotation="90" wrapText="1"/>
    </xf>
    <xf numFmtId="0" fontId="0" fillId="0" borderId="0" xfId="0" applyAlignment="1">
      <alignment wrapText="1"/>
    </xf>
    <xf numFmtId="0" fontId="2" fillId="0" borderId="9" xfId="0" applyFont="1" applyBorder="1" applyAlignment="1">
      <alignment horizontal="center" vertical="center"/>
    </xf>
    <xf numFmtId="0" fontId="3" fillId="0" borderId="9" xfId="0" applyFont="1" applyBorder="1" applyAlignment="1">
      <alignment horizontal="center" vertical="center"/>
    </xf>
    <xf numFmtId="0" fontId="9" fillId="0" borderId="0" xfId="0" applyFont="1" applyAlignment="1">
      <alignment textRotation="90" wrapText="1"/>
    </xf>
    <xf numFmtId="164" fontId="8" fillId="0" borderId="17" xfId="0" applyNumberFormat="1" applyFont="1" applyBorder="1" applyAlignment="1">
      <alignment horizontal="center" vertical="center"/>
    </xf>
    <xf numFmtId="0" fontId="10" fillId="3" borderId="6" xfId="0" applyFont="1" applyFill="1" applyBorder="1" applyAlignment="1">
      <alignment horizontal="center" vertical="center" wrapText="1"/>
    </xf>
    <xf numFmtId="0" fontId="8" fillId="0" borderId="17" xfId="0" applyFont="1" applyBorder="1" applyAlignment="1">
      <alignment horizontal="center" vertical="center"/>
    </xf>
    <xf numFmtId="1" fontId="8" fillId="0" borderId="17" xfId="0" applyNumberFormat="1" applyFont="1" applyBorder="1" applyAlignment="1">
      <alignment horizontal="center" vertical="center"/>
    </xf>
    <xf numFmtId="2" fontId="3" fillId="0" borderId="17" xfId="0" applyNumberFormat="1" applyFont="1" applyBorder="1" applyAlignment="1">
      <alignment horizontal="center" vertical="center"/>
    </xf>
    <xf numFmtId="2" fontId="8" fillId="0" borderId="17" xfId="0" applyNumberFormat="1" applyFont="1" applyBorder="1" applyAlignment="1">
      <alignment horizontal="center" vertical="center"/>
    </xf>
    <xf numFmtId="0" fontId="3" fillId="0" borderId="17" xfId="0" applyFont="1" applyBorder="1" applyAlignment="1">
      <alignment horizontal="center" vertical="center"/>
    </xf>
    <xf numFmtId="1" fontId="3" fillId="0" borderId="17" xfId="0" applyNumberFormat="1" applyFont="1" applyBorder="1" applyAlignment="1">
      <alignment horizontal="center" vertical="center"/>
    </xf>
    <xf numFmtId="49" fontId="3" fillId="0" borderId="17" xfId="0" applyNumberFormat="1" applyFont="1" applyBorder="1" applyAlignment="1">
      <alignment horizontal="center" vertical="center" wrapText="1"/>
    </xf>
    <xf numFmtId="0" fontId="3" fillId="0" borderId="21" xfId="0" applyFont="1" applyBorder="1" applyAlignment="1">
      <alignment horizontal="center" vertical="center"/>
    </xf>
    <xf numFmtId="0" fontId="7" fillId="0" borderId="11" xfId="0" applyFont="1" applyBorder="1" applyAlignment="1">
      <alignment textRotation="90" wrapText="1"/>
    </xf>
    <xf numFmtId="0" fontId="2" fillId="0" borderId="11" xfId="0" applyFont="1" applyBorder="1" applyAlignment="1">
      <alignment horizontal="left" vertical="center"/>
    </xf>
    <xf numFmtId="0" fontId="2" fillId="0" borderId="11" xfId="0" applyFont="1" applyBorder="1" applyAlignment="1">
      <alignment horizontal="center" vertical="center"/>
    </xf>
    <xf numFmtId="3" fontId="3" fillId="0" borderId="11" xfId="0" applyNumberFormat="1" applyFont="1" applyBorder="1" applyAlignment="1">
      <alignment horizontal="center" vertical="center"/>
    </xf>
    <xf numFmtId="3" fontId="3" fillId="0" borderId="19" xfId="0" applyNumberFormat="1" applyFont="1" applyBorder="1" applyAlignment="1">
      <alignment horizontal="center" vertical="center"/>
    </xf>
    <xf numFmtId="1" fontId="3" fillId="0" borderId="15" xfId="0" applyNumberFormat="1" applyFont="1" applyBorder="1" applyAlignment="1">
      <alignment horizontal="center" vertical="center"/>
    </xf>
    <xf numFmtId="2" fontId="3" fillId="0" borderId="15" xfId="0" applyNumberFormat="1" applyFont="1" applyBorder="1" applyAlignment="1">
      <alignment horizontal="center" vertical="center"/>
    </xf>
    <xf numFmtId="164" fontId="3" fillId="0" borderId="15" xfId="0" applyNumberFormat="1" applyFont="1" applyBorder="1" applyAlignment="1">
      <alignment horizontal="center" vertical="center"/>
    </xf>
    <xf numFmtId="1" fontId="3" fillId="0" borderId="15" xfId="0" applyNumberFormat="1" applyFont="1" applyBorder="1" applyAlignment="1">
      <alignment horizontal="center" vertical="center" wrapText="1"/>
    </xf>
    <xf numFmtId="0" fontId="3" fillId="0" borderId="15" xfId="0" applyFont="1" applyBorder="1" applyAlignment="1">
      <alignment horizontal="center" vertical="center"/>
    </xf>
    <xf numFmtId="0" fontId="8" fillId="0" borderId="15" xfId="0" applyFont="1" applyBorder="1" applyAlignment="1">
      <alignment horizontal="center" vertical="center"/>
    </xf>
    <xf numFmtId="0" fontId="3" fillId="0" borderId="22" xfId="0" applyFont="1" applyBorder="1" applyAlignment="1">
      <alignment horizontal="center" vertical="center"/>
    </xf>
    <xf numFmtId="3" fontId="3" fillId="0" borderId="18" xfId="0" applyNumberFormat="1" applyFont="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3" fillId="0" borderId="23" xfId="0" applyFont="1" applyBorder="1" applyAlignment="1">
      <alignment vertical="center" wrapText="1"/>
    </xf>
    <xf numFmtId="0" fontId="3" fillId="0" borderId="15" xfId="0" applyFont="1" applyBorder="1" applyAlignment="1">
      <alignment vertical="center" wrapText="1"/>
    </xf>
    <xf numFmtId="0" fontId="3" fillId="0" borderId="15" xfId="0" applyFont="1" applyBorder="1" applyAlignment="1">
      <alignment wrapText="1"/>
    </xf>
    <xf numFmtId="0" fontId="3" fillId="0" borderId="22" xfId="0" applyFont="1" applyBorder="1" applyAlignment="1">
      <alignment wrapText="1"/>
    </xf>
    <xf numFmtId="0" fontId="3" fillId="0" borderId="15" xfId="0" applyFont="1" applyBorder="1" applyAlignment="1">
      <alignment horizontal="left" vertical="center" wrapText="1"/>
    </xf>
    <xf numFmtId="0" fontId="3" fillId="0" borderId="18" xfId="0" applyFont="1" applyBorder="1" applyAlignment="1">
      <alignment horizontal="left" vertical="center" wrapText="1"/>
    </xf>
    <xf numFmtId="0" fontId="14" fillId="0" borderId="6" xfId="0" applyFont="1" applyBorder="1" applyAlignment="1">
      <alignment horizontal="center" vertical="center" wrapText="1"/>
    </xf>
    <xf numFmtId="0" fontId="9" fillId="0" borderId="6" xfId="0" applyFont="1" applyBorder="1" applyAlignment="1">
      <alignment horizontal="left" vertical="top" wrapText="1"/>
    </xf>
    <xf numFmtId="0" fontId="14" fillId="0" borderId="6" xfId="0" applyFont="1" applyBorder="1" applyAlignment="1">
      <alignment horizontal="center" vertical="center"/>
    </xf>
    <xf numFmtId="0" fontId="0" fillId="0" borderId="0" xfId="0" applyAlignment="1">
      <alignment horizontal="center"/>
    </xf>
    <xf numFmtId="0" fontId="17" fillId="0" borderId="6" xfId="0" applyFont="1" applyBorder="1" applyAlignment="1">
      <alignment horizontal="left" vertical="top" wrapText="1"/>
    </xf>
    <xf numFmtId="0" fontId="19" fillId="0" borderId="6" xfId="0" applyFont="1" applyBorder="1" applyAlignment="1">
      <alignment horizontal="left" vertical="top" wrapText="1"/>
    </xf>
    <xf numFmtId="0" fontId="12" fillId="4" borderId="15" xfId="0" applyFont="1" applyFill="1" applyBorder="1" applyAlignment="1">
      <alignment horizontal="center" vertical="center" wrapText="1"/>
    </xf>
    <xf numFmtId="164" fontId="8" fillId="0" borderId="6" xfId="0" applyNumberFormat="1" applyFont="1" applyBorder="1" applyAlignment="1">
      <alignment horizontal="left" vertical="center" wrapText="1"/>
    </xf>
    <xf numFmtId="164" fontId="8" fillId="0" borderId="2" xfId="0" applyNumberFormat="1" applyFont="1" applyBorder="1" applyAlignment="1">
      <alignment horizontal="left" vertical="center" wrapText="1"/>
    </xf>
    <xf numFmtId="164" fontId="8" fillId="0" borderId="11" xfId="0" applyNumberFormat="1" applyFont="1" applyBorder="1" applyAlignment="1">
      <alignment horizontal="left" vertical="center" wrapText="1"/>
    </xf>
    <xf numFmtId="164" fontId="8" fillId="0" borderId="15" xfId="0" applyNumberFormat="1" applyFont="1" applyBorder="1" applyAlignment="1">
      <alignment horizontal="center" vertical="center"/>
    </xf>
    <xf numFmtId="49" fontId="2" fillId="0" borderId="9" xfId="0" applyNumberFormat="1" applyFont="1" applyBorder="1" applyAlignment="1">
      <alignment horizontal="left" vertical="center"/>
    </xf>
    <xf numFmtId="0" fontId="12" fillId="4" borderId="6" xfId="0" applyFont="1" applyFill="1" applyBorder="1" applyAlignment="1">
      <alignment horizontal="center" vertical="center" wrapText="1"/>
    </xf>
    <xf numFmtId="164" fontId="3" fillId="0" borderId="6" xfId="0" applyNumberFormat="1" applyFont="1" applyBorder="1" applyAlignment="1">
      <alignment horizontal="center" vertical="center"/>
    </xf>
    <xf numFmtId="164" fontId="8" fillId="6" borderId="15" xfId="0" applyNumberFormat="1" applyFont="1" applyFill="1" applyBorder="1" applyAlignment="1">
      <alignment horizontal="center" vertical="center"/>
    </xf>
    <xf numFmtId="164" fontId="8" fillId="6" borderId="6" xfId="0" applyNumberFormat="1" applyFont="1" applyFill="1" applyBorder="1" applyAlignment="1">
      <alignment horizontal="center" vertical="center"/>
    </xf>
    <xf numFmtId="164" fontId="8" fillId="6" borderId="18" xfId="0" applyNumberFormat="1" applyFont="1" applyFill="1" applyBorder="1" applyAlignment="1">
      <alignment horizontal="center" vertical="center"/>
    </xf>
    <xf numFmtId="164" fontId="8" fillId="6" borderId="11" xfId="0" applyNumberFormat="1" applyFont="1" applyFill="1" applyBorder="1" applyAlignment="1">
      <alignment horizontal="center" vertical="center"/>
    </xf>
    <xf numFmtId="0" fontId="12" fillId="5" borderId="23"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2" xfId="0" applyFont="1" applyFill="1" applyBorder="1" applyAlignment="1">
      <alignment vertical="center" wrapText="1"/>
    </xf>
    <xf numFmtId="0" fontId="12" fillId="5" borderId="6"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3" fillId="7" borderId="6" xfId="0" applyFont="1" applyFill="1" applyBorder="1" applyAlignment="1">
      <alignment horizontal="center" vertical="center"/>
    </xf>
    <xf numFmtId="164" fontId="3" fillId="7" borderId="6" xfId="0" applyNumberFormat="1" applyFont="1" applyFill="1" applyBorder="1" applyAlignment="1">
      <alignment horizontal="center" vertical="center"/>
    </xf>
    <xf numFmtId="0" fontId="3" fillId="7" borderId="6" xfId="0" applyFont="1" applyFill="1" applyBorder="1" applyAlignment="1">
      <alignment horizontal="center" vertical="center" wrapText="1"/>
    </xf>
    <xf numFmtId="0" fontId="8" fillId="7" borderId="6" xfId="0" applyFont="1" applyFill="1" applyBorder="1" applyAlignment="1">
      <alignment horizontal="center" vertical="center"/>
    </xf>
    <xf numFmtId="1" fontId="3" fillId="7" borderId="6" xfId="0" applyNumberFormat="1" applyFont="1" applyFill="1" applyBorder="1" applyAlignment="1">
      <alignment horizontal="center" vertical="center"/>
    </xf>
    <xf numFmtId="2" fontId="3" fillId="7" borderId="6" xfId="0" applyNumberFormat="1" applyFont="1" applyFill="1" applyBorder="1" applyAlignment="1">
      <alignment horizontal="center" vertical="center"/>
    </xf>
    <xf numFmtId="0" fontId="12" fillId="6" borderId="15" xfId="0" applyFont="1" applyFill="1" applyBorder="1" applyAlignment="1">
      <alignment horizontal="center" vertical="center" wrapText="1"/>
    </xf>
    <xf numFmtId="1" fontId="8" fillId="6" borderId="15" xfId="0" applyNumberFormat="1" applyFont="1" applyFill="1" applyBorder="1" applyAlignment="1">
      <alignment horizontal="center" vertical="center"/>
    </xf>
    <xf numFmtId="0" fontId="12" fillId="4" borderId="17" xfId="0" applyFont="1" applyFill="1" applyBorder="1" applyAlignment="1">
      <alignment horizontal="center" vertical="center" wrapText="1"/>
    </xf>
    <xf numFmtId="3" fontId="3" fillId="7" borderId="11" xfId="0" applyNumberFormat="1" applyFont="1" applyFill="1" applyBorder="1" applyAlignment="1">
      <alignment horizontal="center" vertical="center"/>
    </xf>
    <xf numFmtId="0" fontId="14" fillId="3" borderId="9"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0" fillId="0" borderId="6" xfId="0" applyBorder="1" applyAlignment="1">
      <alignment horizontal="left" vertical="center" wrapText="1"/>
    </xf>
    <xf numFmtId="0" fontId="0" fillId="0" borderId="6" xfId="0" applyBorder="1"/>
    <xf numFmtId="0" fontId="23" fillId="0" borderId="6" xfId="0" applyFont="1" applyBorder="1" applyAlignment="1">
      <alignment vertical="center" wrapText="1"/>
    </xf>
    <xf numFmtId="0" fontId="24" fillId="0" borderId="6" xfId="0" applyFont="1" applyBorder="1" applyAlignment="1">
      <alignment vertical="center" wrapText="1"/>
    </xf>
    <xf numFmtId="0" fontId="23" fillId="0" borderId="6" xfId="0" applyFont="1" applyBorder="1" applyAlignment="1">
      <alignment horizontal="left" vertical="center" wrapText="1"/>
    </xf>
    <xf numFmtId="0" fontId="23" fillId="0" borderId="6" xfId="0" applyFont="1" applyBorder="1" applyAlignment="1">
      <alignment horizontal="left" vertical="center"/>
    </xf>
    <xf numFmtId="0" fontId="0" fillId="0" borderId="6" xfId="0" applyBorder="1" applyAlignment="1">
      <alignment wrapText="1"/>
    </xf>
    <xf numFmtId="0" fontId="25" fillId="0" borderId="6" xfId="0" applyFont="1" applyBorder="1" applyAlignment="1">
      <alignment vertical="center" wrapText="1"/>
    </xf>
    <xf numFmtId="0" fontId="0" fillId="0" borderId="6" xfId="0" applyBorder="1" applyAlignment="1">
      <alignment horizontal="center" vertical="center" wrapText="1"/>
    </xf>
    <xf numFmtId="0" fontId="14" fillId="0" borderId="6" xfId="0" applyFont="1" applyBorder="1" applyAlignment="1">
      <alignment horizontal="left" vertical="top" wrapText="1"/>
    </xf>
    <xf numFmtId="0" fontId="3" fillId="4" borderId="1" xfId="0" applyFont="1" applyFill="1" applyBorder="1" applyAlignment="1">
      <alignment horizontal="center" vertical="center"/>
    </xf>
    <xf numFmtId="164"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1" fontId="3" fillId="4" borderId="1"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3" fontId="3" fillId="4" borderId="30" xfId="0" applyNumberFormat="1" applyFont="1" applyFill="1" applyBorder="1" applyAlignment="1">
      <alignment horizontal="center" vertical="center"/>
    </xf>
    <xf numFmtId="164" fontId="3" fillId="0" borderId="17" xfId="0" applyNumberFormat="1" applyFont="1" applyBorder="1" applyAlignment="1">
      <alignment horizontal="center" vertical="center"/>
    </xf>
    <xf numFmtId="0" fontId="3" fillId="0" borderId="17" xfId="0" applyFont="1" applyBorder="1" applyAlignment="1">
      <alignment horizontal="center" vertical="center" wrapText="1"/>
    </xf>
    <xf numFmtId="164" fontId="8" fillId="8" borderId="6" xfId="0" applyNumberFormat="1" applyFont="1" applyFill="1" applyBorder="1" applyAlignment="1">
      <alignment horizontal="left" vertical="center" wrapText="1"/>
    </xf>
    <xf numFmtId="0" fontId="0" fillId="8" borderId="6" xfId="0" applyFill="1" applyBorder="1" applyAlignment="1">
      <alignment horizontal="left" vertical="center" wrapText="1"/>
    </xf>
    <xf numFmtId="0" fontId="0" fillId="8" borderId="6" xfId="0" applyFill="1" applyBorder="1"/>
    <xf numFmtId="0" fontId="0" fillId="8" borderId="6" xfId="0" applyFill="1" applyBorder="1" applyAlignment="1">
      <alignment wrapText="1"/>
    </xf>
    <xf numFmtId="0" fontId="3" fillId="8" borderId="1" xfId="0" applyFont="1" applyFill="1" applyBorder="1" applyAlignment="1">
      <alignment horizontal="center" vertical="center"/>
    </xf>
    <xf numFmtId="164" fontId="3" fillId="8" borderId="1" xfId="0" applyNumberFormat="1" applyFont="1" applyFill="1" applyBorder="1" applyAlignment="1">
      <alignment horizontal="center" vertical="center"/>
    </xf>
    <xf numFmtId="1" fontId="3" fillId="8" borderId="1" xfId="0" applyNumberFormat="1" applyFont="1" applyFill="1" applyBorder="1" applyAlignment="1">
      <alignment horizontal="center" vertical="center"/>
    </xf>
    <xf numFmtId="14" fontId="0" fillId="8" borderId="6" xfId="0" applyNumberFormat="1" applyFill="1" applyBorder="1"/>
    <xf numFmtId="0" fontId="0" fillId="8" borderId="6" xfId="0" applyFill="1" applyBorder="1" applyAlignment="1">
      <alignment horizontal="center" wrapText="1"/>
    </xf>
    <xf numFmtId="0" fontId="0" fillId="8" borderId="6" xfId="0" applyFill="1" applyBorder="1" applyAlignment="1">
      <alignment horizontal="center" vertical="center"/>
    </xf>
    <xf numFmtId="14" fontId="0" fillId="8" borderId="6" xfId="0" applyNumberFormat="1" applyFill="1" applyBorder="1" applyAlignment="1">
      <alignment horizontal="center" vertical="center"/>
    </xf>
    <xf numFmtId="0" fontId="5" fillId="0" borderId="6" xfId="0" applyFont="1" applyBorder="1" applyAlignment="1">
      <alignment horizontal="center" vertical="center" wrapText="1"/>
    </xf>
    <xf numFmtId="0" fontId="2" fillId="0" borderId="6" xfId="0" applyFont="1" applyBorder="1" applyAlignment="1">
      <alignment horizontal="left" vertical="center" wrapText="1"/>
    </xf>
    <xf numFmtId="0" fontId="6" fillId="5"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left" wrapText="1"/>
    </xf>
    <xf numFmtId="0" fontId="2" fillId="0" borderId="8" xfId="0" applyFont="1" applyBorder="1" applyAlignment="1">
      <alignment horizontal="left" wrapText="1"/>
    </xf>
    <xf numFmtId="0" fontId="4" fillId="2" borderId="29"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3" fillId="0" borderId="15" xfId="0" applyFont="1" applyBorder="1" applyAlignment="1">
      <alignment horizontal="center" textRotation="90" wrapText="1"/>
    </xf>
    <xf numFmtId="0" fontId="3" fillId="0" borderId="18" xfId="0" applyFont="1" applyBorder="1" applyAlignment="1">
      <alignment horizontal="center" textRotation="90" wrapText="1"/>
    </xf>
    <xf numFmtId="0" fontId="7" fillId="0" borderId="9" xfId="0" applyFont="1" applyBorder="1" applyAlignment="1">
      <alignment horizontal="center" textRotation="90" wrapText="1"/>
    </xf>
    <xf numFmtId="0" fontId="7" fillId="0" borderId="10" xfId="0" applyFont="1" applyBorder="1" applyAlignment="1">
      <alignment horizontal="center" textRotation="90" wrapText="1"/>
    </xf>
    <xf numFmtId="0" fontId="7" fillId="0" borderId="2" xfId="0" applyFont="1" applyBorder="1" applyAlignment="1">
      <alignment horizontal="center" textRotation="90"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164" fontId="8" fillId="6" borderId="9" xfId="0" applyNumberFormat="1" applyFont="1" applyFill="1" applyBorder="1" applyAlignment="1">
      <alignment horizontal="center" vertical="center"/>
    </xf>
    <xf numFmtId="164" fontId="8" fillId="6" borderId="10" xfId="0" applyNumberFormat="1" applyFont="1" applyFill="1" applyBorder="1" applyAlignment="1">
      <alignment horizontal="center" vertical="center"/>
    </xf>
    <xf numFmtId="164" fontId="8" fillId="6" borderId="2" xfId="0" applyNumberFormat="1" applyFont="1" applyFill="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7" fillId="0" borderId="6" xfId="0" applyFont="1" applyBorder="1" applyAlignment="1">
      <alignment horizontal="center" textRotation="90" wrapText="1"/>
    </xf>
    <xf numFmtId="0" fontId="2" fillId="0" borderId="6" xfId="0" applyFont="1" applyBorder="1" applyAlignment="1">
      <alignment horizontal="left"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49" fontId="2" fillId="0" borderId="6" xfId="0" applyNumberFormat="1" applyFont="1" applyBorder="1" applyAlignment="1">
      <alignment horizontal="left" vertical="center"/>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left" wrapText="1"/>
    </xf>
    <xf numFmtId="0" fontId="3" fillId="0" borderId="22" xfId="0" applyFont="1" applyBorder="1" applyAlignment="1">
      <alignment horizontal="center" textRotation="90" wrapText="1"/>
    </xf>
    <xf numFmtId="0" fontId="3" fillId="0" borderId="24" xfId="0" applyFont="1" applyBorder="1" applyAlignment="1">
      <alignment horizontal="center" textRotation="90" wrapText="1"/>
    </xf>
    <xf numFmtId="0" fontId="3" fillId="0" borderId="23" xfId="0" applyFont="1" applyBorder="1" applyAlignment="1">
      <alignment horizontal="center" textRotation="90" wrapText="1"/>
    </xf>
    <xf numFmtId="0" fontId="9" fillId="0" borderId="9" xfId="0" applyFont="1" applyBorder="1" applyAlignment="1">
      <alignment horizontal="center" textRotation="90" wrapText="1"/>
    </xf>
    <xf numFmtId="0" fontId="9" fillId="0" borderId="10" xfId="0" applyFont="1" applyBorder="1" applyAlignment="1">
      <alignment horizontal="center" textRotation="90" wrapText="1"/>
    </xf>
    <xf numFmtId="0" fontId="9" fillId="0" borderId="2" xfId="0" applyFont="1" applyBorder="1" applyAlignment="1">
      <alignment horizontal="center" textRotation="90" wrapText="1"/>
    </xf>
    <xf numFmtId="0" fontId="9" fillId="0" borderId="6" xfId="0" applyFont="1" applyBorder="1" applyAlignment="1">
      <alignment vertical="center" wrapText="1"/>
    </xf>
    <xf numFmtId="49" fontId="2" fillId="0" borderId="9" xfId="0" applyNumberFormat="1" applyFont="1" applyBorder="1" applyAlignment="1">
      <alignment horizontal="left" vertical="center"/>
    </xf>
    <xf numFmtId="49" fontId="2" fillId="0" borderId="2" xfId="0" applyNumberFormat="1" applyFont="1" applyBorder="1" applyAlignment="1">
      <alignment horizontal="left" vertical="center"/>
    </xf>
    <xf numFmtId="0" fontId="3" fillId="0" borderId="22" xfId="0" applyFont="1" applyBorder="1" applyAlignment="1">
      <alignment horizontal="left" textRotation="90" wrapText="1"/>
    </xf>
    <xf numFmtId="0" fontId="3" fillId="0" borderId="24" xfId="0" applyFont="1" applyBorder="1" applyAlignment="1">
      <alignment horizontal="left" textRotation="90" wrapText="1"/>
    </xf>
    <xf numFmtId="0" fontId="3" fillId="0" borderId="23" xfId="0" applyFont="1" applyBorder="1" applyAlignment="1">
      <alignment horizontal="left" textRotation="90" wrapText="1"/>
    </xf>
    <xf numFmtId="49" fontId="2" fillId="0" borderId="10" xfId="0" applyNumberFormat="1" applyFont="1" applyBorder="1" applyAlignment="1">
      <alignment horizontal="left" vertical="center"/>
    </xf>
    <xf numFmtId="0" fontId="7" fillId="0" borderId="9" xfId="0" applyFont="1" applyBorder="1" applyAlignment="1">
      <alignment horizontal="left" textRotation="90" wrapText="1"/>
    </xf>
    <xf numFmtId="0" fontId="7" fillId="0" borderId="10" xfId="0" applyFont="1" applyBorder="1" applyAlignment="1">
      <alignment horizontal="left" textRotation="90" wrapText="1"/>
    </xf>
    <xf numFmtId="0" fontId="7" fillId="0" borderId="2" xfId="0" applyFont="1" applyBorder="1" applyAlignment="1">
      <alignment horizontal="left" textRotation="90"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10" xfId="0" applyFont="1" applyBorder="1" applyAlignment="1">
      <alignment horizontal="center" vertical="center"/>
    </xf>
    <xf numFmtId="0" fontId="7" fillId="0" borderId="9" xfId="0" applyFont="1" applyBorder="1" applyAlignment="1">
      <alignment textRotation="90" wrapText="1"/>
    </xf>
    <xf numFmtId="0" fontId="7" fillId="0" borderId="2" xfId="0" applyFont="1" applyBorder="1" applyAlignment="1">
      <alignment textRotation="90"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vertical="center" wrapText="1"/>
    </xf>
    <xf numFmtId="0" fontId="0" fillId="0" borderId="10" xfId="0" applyBorder="1" applyAlignment="1">
      <alignment vertical="center" wrapText="1"/>
    </xf>
    <xf numFmtId="0" fontId="0" fillId="0" borderId="2" xfId="0" applyBorder="1" applyAlignment="1">
      <alignment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2" xfId="0" applyFont="1" applyBorder="1" applyAlignment="1">
      <alignment horizontal="center" vertical="center" wrapText="1"/>
    </xf>
    <xf numFmtId="0" fontId="12" fillId="3" borderId="1" xfId="0" applyFont="1" applyFill="1" applyBorder="1" applyAlignment="1">
      <alignment horizontal="center" vertical="center"/>
    </xf>
    <xf numFmtId="0" fontId="14" fillId="3" borderId="9" xfId="0" applyFont="1" applyFill="1" applyBorder="1" applyAlignment="1">
      <alignment horizontal="center" vertical="center" wrapText="1"/>
    </xf>
    <xf numFmtId="0" fontId="14" fillId="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
  <sheetViews>
    <sheetView view="pageBreakPreview" topLeftCell="A7" zoomScale="80" zoomScaleNormal="70" zoomScaleSheetLayoutView="80" workbookViewId="0">
      <selection activeCell="B4" sqref="B4"/>
    </sheetView>
  </sheetViews>
  <sheetFormatPr defaultRowHeight="15" x14ac:dyDescent="0.25"/>
  <cols>
    <col min="1" max="1" width="6.28515625" style="59" customWidth="1"/>
    <col min="2" max="2" width="255.5703125" customWidth="1"/>
  </cols>
  <sheetData>
    <row r="1" spans="1:2" ht="21" x14ac:dyDescent="0.25">
      <c r="A1" s="122" t="s">
        <v>223</v>
      </c>
      <c r="B1" s="122"/>
    </row>
    <row r="2" spans="1:2" ht="15.75" x14ac:dyDescent="0.25">
      <c r="A2" s="56">
        <v>1</v>
      </c>
      <c r="B2" s="57" t="s">
        <v>228</v>
      </c>
    </row>
    <row r="3" spans="1:2" ht="234" customHeight="1" x14ac:dyDescent="0.25">
      <c r="A3" s="58">
        <v>2</v>
      </c>
      <c r="B3" s="57" t="s">
        <v>655</v>
      </c>
    </row>
    <row r="4" spans="1:2" ht="400.5" customHeight="1" x14ac:dyDescent="0.25">
      <c r="A4" s="58">
        <v>3</v>
      </c>
      <c r="B4" s="61" t="s">
        <v>651</v>
      </c>
    </row>
    <row r="5" spans="1:2" ht="400.5" customHeight="1" x14ac:dyDescent="0.25">
      <c r="A5" s="58"/>
      <c r="B5" s="101" t="s">
        <v>652</v>
      </c>
    </row>
    <row r="6" spans="1:2" ht="15.75" x14ac:dyDescent="0.25">
      <c r="A6" s="58">
        <v>4</v>
      </c>
      <c r="B6" s="60" t="s">
        <v>229</v>
      </c>
    </row>
  </sheetData>
  <mergeCells count="1">
    <mergeCell ref="A1:B1"/>
  </mergeCells>
  <pageMargins left="0.19685039370078741" right="0.19685039370078741" top="0.19685039370078741" bottom="0.19685039370078741" header="0" footer="0"/>
  <pageSetup paperSize="9" scale="38"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U86"/>
  <sheetViews>
    <sheetView topLeftCell="D4" zoomScale="60" zoomScaleNormal="60" workbookViewId="0">
      <selection activeCell="P87" sqref="P87"/>
    </sheetView>
  </sheetViews>
  <sheetFormatPr defaultRowHeight="21" x14ac:dyDescent="0.35"/>
  <cols>
    <col min="1" max="1" width="13.28515625" customWidth="1"/>
    <col min="2" max="2" width="12.42578125" customWidth="1"/>
    <col min="3" max="3" width="12.42578125" style="2" customWidth="1"/>
    <col min="4" max="4" width="21.140625" style="2" customWidth="1"/>
    <col min="5" max="5" width="42.5703125" style="2" customWidth="1"/>
    <col min="6" max="6" width="11.42578125" style="2" customWidth="1"/>
    <col min="7" max="7" width="13.140625" style="3" customWidth="1"/>
    <col min="8" max="9" width="11.7109375" style="3" customWidth="1"/>
    <col min="10" max="10" width="13.7109375" style="3" customWidth="1"/>
    <col min="11" max="13" width="10.85546875" style="3" customWidth="1"/>
    <col min="14" max="14" width="16" style="3" customWidth="1"/>
    <col min="15" max="15" width="19.5703125" style="3" customWidth="1"/>
    <col min="16" max="16" width="102.28515625" style="3" customWidth="1"/>
    <col min="17" max="18" width="14.7109375" style="3" customWidth="1"/>
    <col min="19" max="19" width="44.85546875" style="4" customWidth="1"/>
    <col min="20" max="20" width="52.85546875" customWidth="1"/>
  </cols>
  <sheetData>
    <row r="1" spans="1:20" ht="23.25" x14ac:dyDescent="0.35">
      <c r="A1" s="1" t="s">
        <v>0</v>
      </c>
    </row>
    <row r="2" spans="1:20" ht="69" customHeight="1" thickBot="1" x14ac:dyDescent="0.3">
      <c r="A2" s="132" t="s">
        <v>226</v>
      </c>
      <c r="B2" s="132"/>
      <c r="C2" s="132"/>
      <c r="D2" s="132"/>
      <c r="E2" s="132"/>
      <c r="F2" s="132"/>
      <c r="G2" s="132"/>
      <c r="H2" s="132"/>
      <c r="I2" s="132"/>
      <c r="J2" s="132"/>
      <c r="K2" s="132"/>
      <c r="L2" s="132"/>
      <c r="M2" s="132"/>
      <c r="N2" s="132"/>
      <c r="O2" s="132"/>
      <c r="P2" s="132"/>
      <c r="Q2" s="132"/>
      <c r="R2" s="132"/>
      <c r="S2" s="132"/>
      <c r="T2" s="132"/>
    </row>
    <row r="3" spans="1:20" ht="122.25" customHeight="1" x14ac:dyDescent="0.25">
      <c r="A3" s="133" t="s">
        <v>227</v>
      </c>
      <c r="B3" s="134"/>
      <c r="C3" s="134"/>
      <c r="D3" s="134"/>
      <c r="E3" s="134"/>
      <c r="F3" s="134"/>
      <c r="G3" s="134"/>
      <c r="H3" s="135"/>
      <c r="I3" s="158" t="s">
        <v>654</v>
      </c>
      <c r="J3" s="159"/>
      <c r="K3" s="159"/>
      <c r="L3" s="159"/>
      <c r="M3" s="160"/>
      <c r="N3" s="136" t="s">
        <v>224</v>
      </c>
      <c r="O3" s="137"/>
      <c r="P3" s="137"/>
      <c r="Q3" s="138" t="s">
        <v>222</v>
      </c>
      <c r="R3" s="139"/>
      <c r="S3" s="124" t="s">
        <v>221</v>
      </c>
      <c r="T3" s="125"/>
    </row>
    <row r="4" spans="1:20" ht="242.25" customHeight="1" x14ac:dyDescent="0.25">
      <c r="A4" s="74" t="s">
        <v>1</v>
      </c>
      <c r="B4" s="75" t="s">
        <v>2</v>
      </c>
      <c r="C4" s="181" t="s">
        <v>3</v>
      </c>
      <c r="D4" s="182"/>
      <c r="E4" s="183"/>
      <c r="F4" s="76" t="s">
        <v>4</v>
      </c>
      <c r="G4" s="77" t="s">
        <v>5</v>
      </c>
      <c r="H4" s="78" t="s">
        <v>8</v>
      </c>
      <c r="I4" s="62" t="s">
        <v>6</v>
      </c>
      <c r="J4" s="68" t="s">
        <v>7</v>
      </c>
      <c r="K4" s="68" t="s">
        <v>232</v>
      </c>
      <c r="L4" s="88" t="s">
        <v>648</v>
      </c>
      <c r="M4" s="88" t="s">
        <v>647</v>
      </c>
      <c r="N4" s="86" t="s">
        <v>225</v>
      </c>
      <c r="O4" s="25" t="s">
        <v>649</v>
      </c>
      <c r="P4" s="25" t="s">
        <v>656</v>
      </c>
      <c r="Q4" s="184" t="s">
        <v>650</v>
      </c>
      <c r="R4" s="185"/>
      <c r="S4" s="79" t="s">
        <v>9</v>
      </c>
      <c r="T4" s="78" t="s">
        <v>197</v>
      </c>
    </row>
    <row r="5" spans="1:20" ht="57" hidden="1" customHeight="1" x14ac:dyDescent="0.25">
      <c r="A5" s="165" t="s">
        <v>10</v>
      </c>
      <c r="B5" s="178" t="s">
        <v>11</v>
      </c>
      <c r="C5" s="172" t="s">
        <v>12</v>
      </c>
      <c r="D5" s="126" t="s">
        <v>13</v>
      </c>
      <c r="E5" s="5" t="s">
        <v>14</v>
      </c>
      <c r="F5" s="128">
        <v>25</v>
      </c>
      <c r="G5" s="6">
        <v>39.15</v>
      </c>
      <c r="H5" s="26">
        <v>100</v>
      </c>
      <c r="I5" s="39">
        <v>53</v>
      </c>
      <c r="J5" s="8">
        <v>60</v>
      </c>
      <c r="K5" s="80">
        <v>54.46</v>
      </c>
      <c r="L5" s="30">
        <v>69.962666666666664</v>
      </c>
      <c r="M5" s="102"/>
      <c r="N5" s="87">
        <f>((M5-G5)/(H5-G5))*100</f>
        <v>-64.338537387017254</v>
      </c>
      <c r="O5" s="64"/>
      <c r="P5" s="64"/>
      <c r="Q5" s="70">
        <f t="shared" ref="Q5:Q10" si="0">(N5*((25/3)/100))</f>
        <v>-5.3615447822514382</v>
      </c>
      <c r="R5" s="147" t="e">
        <f>SUM(Q5+Q6+Q7+Q8+Q9+Q10+Q11+Q12+Q13+Q14+Q15+Q16+Q17+Q18+Q19+Q20)</f>
        <v>#VALUE!</v>
      </c>
      <c r="S5" s="50" t="s">
        <v>15</v>
      </c>
      <c r="T5" s="47" t="s">
        <v>198</v>
      </c>
    </row>
    <row r="6" spans="1:20" ht="57" hidden="1" customHeight="1" x14ac:dyDescent="0.25">
      <c r="A6" s="166"/>
      <c r="B6" s="179"/>
      <c r="C6" s="177"/>
      <c r="D6" s="186"/>
      <c r="E6" s="5" t="s">
        <v>16</v>
      </c>
      <c r="F6" s="187"/>
      <c r="G6" s="6">
        <v>41.08</v>
      </c>
      <c r="H6" s="26">
        <v>100</v>
      </c>
      <c r="I6" s="39">
        <v>54</v>
      </c>
      <c r="J6" s="8">
        <v>60</v>
      </c>
      <c r="K6" s="80">
        <v>49.22</v>
      </c>
      <c r="L6" s="30">
        <v>68.678666666666658</v>
      </c>
      <c r="M6" s="102"/>
      <c r="N6" s="87">
        <f t="shared" ref="N6:N69" si="1">((M6-G6)/(H6-G6))*100</f>
        <v>-69.721656483367283</v>
      </c>
      <c r="O6" s="63"/>
      <c r="P6" s="63"/>
      <c r="Q6" s="70">
        <f t="shared" si="0"/>
        <v>-5.8101380402806075</v>
      </c>
      <c r="R6" s="148"/>
      <c r="S6" s="51" t="s">
        <v>15</v>
      </c>
      <c r="T6" s="48" t="s">
        <v>198</v>
      </c>
    </row>
    <row r="7" spans="1:20" ht="57" customHeight="1" x14ac:dyDescent="0.25">
      <c r="A7" s="166"/>
      <c r="B7" s="179"/>
      <c r="C7" s="173"/>
      <c r="D7" s="127"/>
      <c r="E7" s="5" t="s">
        <v>17</v>
      </c>
      <c r="F7" s="129"/>
      <c r="G7" s="7">
        <v>69</v>
      </c>
      <c r="H7" s="26">
        <v>100</v>
      </c>
      <c r="I7" s="39">
        <v>69</v>
      </c>
      <c r="J7" s="8">
        <v>69</v>
      </c>
      <c r="K7" s="80">
        <v>54.81</v>
      </c>
      <c r="L7" s="30">
        <v>75.055000000000007</v>
      </c>
      <c r="M7" s="115">
        <v>100</v>
      </c>
      <c r="N7" s="87">
        <f t="shared" si="1"/>
        <v>100</v>
      </c>
      <c r="O7" s="111" t="s">
        <v>657</v>
      </c>
      <c r="P7" s="111" t="s">
        <v>658</v>
      </c>
      <c r="Q7" s="70">
        <f t="shared" si="0"/>
        <v>8.3333333333333339</v>
      </c>
      <c r="R7" s="148"/>
      <c r="S7" s="51" t="s">
        <v>95</v>
      </c>
      <c r="T7" s="48" t="s">
        <v>198</v>
      </c>
    </row>
    <row r="8" spans="1:20" ht="42.75" hidden="1" customHeight="1" x14ac:dyDescent="0.25">
      <c r="A8" s="166"/>
      <c r="B8" s="179"/>
      <c r="C8" s="172" t="s">
        <v>18</v>
      </c>
      <c r="D8" s="126" t="s">
        <v>19</v>
      </c>
      <c r="E8" s="10" t="s">
        <v>14</v>
      </c>
      <c r="F8" s="128">
        <v>25</v>
      </c>
      <c r="G8" s="7">
        <v>7</v>
      </c>
      <c r="H8" s="26">
        <v>20</v>
      </c>
      <c r="I8" s="41">
        <v>25.5</v>
      </c>
      <c r="J8" s="8">
        <v>15.5</v>
      </c>
      <c r="K8" s="80">
        <v>11.2</v>
      </c>
      <c r="L8" s="30">
        <v>24.7</v>
      </c>
      <c r="M8" s="102"/>
      <c r="N8" s="87">
        <f t="shared" si="1"/>
        <v>-53.846153846153847</v>
      </c>
      <c r="O8" s="63"/>
      <c r="P8" s="63"/>
      <c r="Q8" s="70">
        <f t="shared" si="0"/>
        <v>-4.4871794871794881</v>
      </c>
      <c r="R8" s="148"/>
      <c r="S8" s="51" t="s">
        <v>20</v>
      </c>
      <c r="T8" s="48" t="s">
        <v>199</v>
      </c>
    </row>
    <row r="9" spans="1:20" ht="42.75" hidden="1" customHeight="1" x14ac:dyDescent="0.25">
      <c r="A9" s="166"/>
      <c r="B9" s="179"/>
      <c r="C9" s="177"/>
      <c r="D9" s="186"/>
      <c r="E9" s="10" t="s">
        <v>16</v>
      </c>
      <c r="F9" s="187"/>
      <c r="G9" s="7">
        <v>3</v>
      </c>
      <c r="H9" s="26">
        <v>7.5</v>
      </c>
      <c r="I9" s="41">
        <v>10.7</v>
      </c>
      <c r="J9" s="8">
        <v>7</v>
      </c>
      <c r="K9" s="80">
        <v>5.6</v>
      </c>
      <c r="L9" s="30">
        <v>10.5</v>
      </c>
      <c r="M9" s="102"/>
      <c r="N9" s="87">
        <f t="shared" si="1"/>
        <v>-66.666666666666657</v>
      </c>
      <c r="O9" s="63"/>
      <c r="P9" s="63"/>
      <c r="Q9" s="70">
        <f t="shared" si="0"/>
        <v>-5.5555555555555554</v>
      </c>
      <c r="R9" s="148"/>
      <c r="S9" s="51" t="s">
        <v>20</v>
      </c>
      <c r="T9" s="48" t="s">
        <v>199</v>
      </c>
    </row>
    <row r="10" spans="1:20" ht="42.75" hidden="1" customHeight="1" x14ac:dyDescent="0.25">
      <c r="A10" s="166"/>
      <c r="B10" s="179"/>
      <c r="C10" s="173"/>
      <c r="D10" s="127"/>
      <c r="E10" s="11" t="s">
        <v>17</v>
      </c>
      <c r="F10" s="129"/>
      <c r="G10" s="8">
        <v>3.75</v>
      </c>
      <c r="H10" s="26">
        <v>10</v>
      </c>
      <c r="I10" s="41">
        <v>6.16</v>
      </c>
      <c r="J10" s="69">
        <v>4.4800000000000004</v>
      </c>
      <c r="K10" s="81">
        <v>1.5</v>
      </c>
      <c r="L10" s="109">
        <v>6.04</v>
      </c>
      <c r="M10" s="103"/>
      <c r="N10" s="87">
        <f t="shared" si="1"/>
        <v>-60</v>
      </c>
      <c r="O10" s="63"/>
      <c r="P10" s="63"/>
      <c r="Q10" s="70">
        <f t="shared" si="0"/>
        <v>-5.0000000000000009</v>
      </c>
      <c r="R10" s="148"/>
      <c r="S10" s="51" t="s">
        <v>20</v>
      </c>
      <c r="T10" s="48" t="s">
        <v>199</v>
      </c>
    </row>
    <row r="11" spans="1:20" ht="40.5" customHeight="1" x14ac:dyDescent="0.25">
      <c r="A11" s="166"/>
      <c r="B11" s="179"/>
      <c r="C11" s="67" t="s">
        <v>21</v>
      </c>
      <c r="D11" s="190" t="s">
        <v>22</v>
      </c>
      <c r="E11" s="191"/>
      <c r="F11" s="12">
        <v>25</v>
      </c>
      <c r="G11" s="7">
        <v>11</v>
      </c>
      <c r="H11" s="26">
        <v>7</v>
      </c>
      <c r="I11" s="41">
        <v>9.3213157692011404</v>
      </c>
      <c r="J11" s="69">
        <v>10.1419261679935</v>
      </c>
      <c r="K11" s="81">
        <v>7</v>
      </c>
      <c r="L11" s="109">
        <v>8.5071428571428598</v>
      </c>
      <c r="M11" s="116">
        <v>0</v>
      </c>
      <c r="N11" s="87">
        <f t="shared" si="1"/>
        <v>275</v>
      </c>
      <c r="O11" s="111" t="s">
        <v>657</v>
      </c>
      <c r="P11" s="111" t="s">
        <v>658</v>
      </c>
      <c r="Q11" s="70">
        <f>(N11*(25/100))</f>
        <v>68.75</v>
      </c>
      <c r="R11" s="148"/>
      <c r="S11" s="51" t="s">
        <v>95</v>
      </c>
      <c r="T11" s="48" t="s">
        <v>200</v>
      </c>
    </row>
    <row r="12" spans="1:20" ht="40.5" hidden="1" customHeight="1" x14ac:dyDescent="0.25">
      <c r="A12" s="166"/>
      <c r="B12" s="179"/>
      <c r="C12" s="161" t="s">
        <v>24</v>
      </c>
      <c r="D12" s="123" t="s">
        <v>25</v>
      </c>
      <c r="E12" s="5" t="s">
        <v>26</v>
      </c>
      <c r="F12" s="162">
        <v>25</v>
      </c>
      <c r="G12" s="13" t="s">
        <v>27</v>
      </c>
      <c r="H12" s="26">
        <v>18</v>
      </c>
      <c r="I12" s="42" t="s">
        <v>27</v>
      </c>
      <c r="J12" s="14" t="s">
        <v>27</v>
      </c>
      <c r="K12" s="82" t="s">
        <v>27</v>
      </c>
      <c r="L12" s="110" t="s">
        <v>230</v>
      </c>
      <c r="M12" s="104"/>
      <c r="N12" s="87" t="e">
        <f t="shared" si="1"/>
        <v>#VALUE!</v>
      </c>
      <c r="O12" s="63"/>
      <c r="P12" s="63"/>
      <c r="Q12" s="70" t="e">
        <f t="shared" ref="Q12:Q20" si="2">(N12*((25/9)/100))</f>
        <v>#VALUE!</v>
      </c>
      <c r="R12" s="148"/>
      <c r="S12" s="51" t="s">
        <v>23</v>
      </c>
      <c r="T12" s="48" t="s">
        <v>200</v>
      </c>
    </row>
    <row r="13" spans="1:20" ht="44.25" hidden="1" customHeight="1" x14ac:dyDescent="0.25">
      <c r="A13" s="166"/>
      <c r="B13" s="179"/>
      <c r="C13" s="161"/>
      <c r="D13" s="123"/>
      <c r="E13" s="5" t="s">
        <v>28</v>
      </c>
      <c r="F13" s="192"/>
      <c r="G13" s="13" t="s">
        <v>27</v>
      </c>
      <c r="H13" s="26">
        <v>45</v>
      </c>
      <c r="I13" s="42" t="s">
        <v>27</v>
      </c>
      <c r="J13" s="14" t="s">
        <v>27</v>
      </c>
      <c r="K13" s="82" t="s">
        <v>27</v>
      </c>
      <c r="L13" s="110" t="s">
        <v>230</v>
      </c>
      <c r="M13" s="104"/>
      <c r="N13" s="87" t="e">
        <f t="shared" si="1"/>
        <v>#VALUE!</v>
      </c>
      <c r="O13" s="63"/>
      <c r="P13" s="63"/>
      <c r="Q13" s="70" t="e">
        <f t="shared" si="2"/>
        <v>#VALUE!</v>
      </c>
      <c r="R13" s="148"/>
      <c r="S13" s="51" t="s">
        <v>23</v>
      </c>
      <c r="T13" s="48" t="s">
        <v>200</v>
      </c>
    </row>
    <row r="14" spans="1:20" ht="41.25" hidden="1" customHeight="1" x14ac:dyDescent="0.25">
      <c r="A14" s="166"/>
      <c r="B14" s="179"/>
      <c r="C14" s="161"/>
      <c r="D14" s="123"/>
      <c r="E14" s="5" t="s">
        <v>29</v>
      </c>
      <c r="F14" s="192"/>
      <c r="G14" s="13" t="s">
        <v>27</v>
      </c>
      <c r="H14" s="26">
        <v>28</v>
      </c>
      <c r="I14" s="42" t="s">
        <v>27</v>
      </c>
      <c r="J14" s="14" t="s">
        <v>27</v>
      </c>
      <c r="K14" s="82" t="s">
        <v>27</v>
      </c>
      <c r="L14" s="110" t="s">
        <v>230</v>
      </c>
      <c r="M14" s="104"/>
      <c r="N14" s="87" t="e">
        <f t="shared" si="1"/>
        <v>#VALUE!</v>
      </c>
      <c r="O14" s="63"/>
      <c r="P14" s="63"/>
      <c r="Q14" s="70" t="e">
        <f t="shared" si="2"/>
        <v>#VALUE!</v>
      </c>
      <c r="R14" s="148"/>
      <c r="S14" s="51" t="s">
        <v>23</v>
      </c>
      <c r="T14" s="48" t="s">
        <v>200</v>
      </c>
    </row>
    <row r="15" spans="1:20" ht="39" hidden="1" customHeight="1" x14ac:dyDescent="0.25">
      <c r="A15" s="166"/>
      <c r="B15" s="179"/>
      <c r="C15" s="172" t="s">
        <v>30</v>
      </c>
      <c r="D15" s="126" t="s">
        <v>31</v>
      </c>
      <c r="E15" s="5" t="s">
        <v>26</v>
      </c>
      <c r="F15" s="192"/>
      <c r="G15" s="14">
        <v>21.3</v>
      </c>
      <c r="H15" s="26">
        <v>15</v>
      </c>
      <c r="I15" s="42" t="s">
        <v>27</v>
      </c>
      <c r="J15" s="14" t="s">
        <v>27</v>
      </c>
      <c r="K15" s="82" t="s">
        <v>27</v>
      </c>
      <c r="L15" s="110" t="s">
        <v>230</v>
      </c>
      <c r="M15" s="104"/>
      <c r="N15" s="87">
        <f t="shared" si="1"/>
        <v>338.09523809523807</v>
      </c>
      <c r="O15" s="63"/>
      <c r="P15" s="63"/>
      <c r="Q15" s="70">
        <f t="shared" si="2"/>
        <v>9.3915343915343907</v>
      </c>
      <c r="R15" s="148"/>
      <c r="S15" s="51" t="s">
        <v>23</v>
      </c>
      <c r="T15" s="48" t="s">
        <v>200</v>
      </c>
    </row>
    <row r="16" spans="1:20" ht="39" hidden="1" customHeight="1" x14ac:dyDescent="0.25">
      <c r="A16" s="166"/>
      <c r="B16" s="179"/>
      <c r="C16" s="177"/>
      <c r="D16" s="186"/>
      <c r="E16" s="5" t="s">
        <v>28</v>
      </c>
      <c r="F16" s="192"/>
      <c r="G16" s="14">
        <v>40.200000000000003</v>
      </c>
      <c r="H16" s="26">
        <v>36</v>
      </c>
      <c r="I16" s="42" t="s">
        <v>27</v>
      </c>
      <c r="J16" s="14" t="s">
        <v>27</v>
      </c>
      <c r="K16" s="82" t="s">
        <v>27</v>
      </c>
      <c r="L16" s="110" t="s">
        <v>230</v>
      </c>
      <c r="M16" s="104"/>
      <c r="N16" s="87">
        <f t="shared" si="1"/>
        <v>957.14285714285654</v>
      </c>
      <c r="O16" s="63"/>
      <c r="P16" s="63"/>
      <c r="Q16" s="70">
        <f t="shared" si="2"/>
        <v>26.587301587301567</v>
      </c>
      <c r="R16" s="148"/>
      <c r="S16" s="51" t="s">
        <v>23</v>
      </c>
      <c r="T16" s="48" t="s">
        <v>200</v>
      </c>
    </row>
    <row r="17" spans="1:20" ht="39" hidden="1" customHeight="1" x14ac:dyDescent="0.25">
      <c r="A17" s="166"/>
      <c r="B17" s="179"/>
      <c r="C17" s="173"/>
      <c r="D17" s="127"/>
      <c r="E17" s="5" t="s">
        <v>29</v>
      </c>
      <c r="F17" s="192"/>
      <c r="G17" s="14">
        <v>36.4</v>
      </c>
      <c r="H17" s="26">
        <v>33</v>
      </c>
      <c r="I17" s="42" t="s">
        <v>27</v>
      </c>
      <c r="J17" s="14" t="s">
        <v>27</v>
      </c>
      <c r="K17" s="82" t="s">
        <v>27</v>
      </c>
      <c r="L17" s="110" t="s">
        <v>230</v>
      </c>
      <c r="M17" s="104"/>
      <c r="N17" s="87">
        <f t="shared" si="1"/>
        <v>1070.588235294118</v>
      </c>
      <c r="O17" s="63"/>
      <c r="P17" s="63"/>
      <c r="Q17" s="70">
        <f t="shared" si="2"/>
        <v>29.738562091503276</v>
      </c>
      <c r="R17" s="148"/>
      <c r="S17" s="51" t="s">
        <v>23</v>
      </c>
      <c r="T17" s="48" t="s">
        <v>200</v>
      </c>
    </row>
    <row r="18" spans="1:20" ht="39" hidden="1" customHeight="1" x14ac:dyDescent="0.25">
      <c r="A18" s="166"/>
      <c r="B18" s="179"/>
      <c r="C18" s="172" t="s">
        <v>32</v>
      </c>
      <c r="D18" s="123" t="s">
        <v>33</v>
      </c>
      <c r="E18" s="11" t="s">
        <v>34</v>
      </c>
      <c r="F18" s="192"/>
      <c r="G18" s="8" t="s">
        <v>27</v>
      </c>
      <c r="H18" s="26">
        <v>20</v>
      </c>
      <c r="I18" s="42" t="s">
        <v>27</v>
      </c>
      <c r="J18" s="14" t="s">
        <v>27</v>
      </c>
      <c r="K18" s="82" t="s">
        <v>27</v>
      </c>
      <c r="L18" s="110" t="s">
        <v>230</v>
      </c>
      <c r="M18" s="104"/>
      <c r="N18" s="87" t="e">
        <f t="shared" si="1"/>
        <v>#VALUE!</v>
      </c>
      <c r="O18" s="63"/>
      <c r="P18" s="63"/>
      <c r="Q18" s="70" t="e">
        <f t="shared" si="2"/>
        <v>#VALUE!</v>
      </c>
      <c r="R18" s="148"/>
      <c r="S18" s="51" t="s">
        <v>23</v>
      </c>
      <c r="T18" s="48" t="s">
        <v>200</v>
      </c>
    </row>
    <row r="19" spans="1:20" ht="39" hidden="1" customHeight="1" x14ac:dyDescent="0.25">
      <c r="A19" s="166"/>
      <c r="B19" s="179"/>
      <c r="C19" s="177"/>
      <c r="D19" s="123"/>
      <c r="E19" s="11" t="s">
        <v>35</v>
      </c>
      <c r="F19" s="192"/>
      <c r="G19" s="8" t="s">
        <v>27</v>
      </c>
      <c r="H19" s="26">
        <v>35</v>
      </c>
      <c r="I19" s="42" t="s">
        <v>27</v>
      </c>
      <c r="J19" s="14" t="s">
        <v>27</v>
      </c>
      <c r="K19" s="82" t="s">
        <v>27</v>
      </c>
      <c r="L19" s="110" t="s">
        <v>230</v>
      </c>
      <c r="M19" s="104"/>
      <c r="N19" s="87" t="e">
        <f t="shared" si="1"/>
        <v>#VALUE!</v>
      </c>
      <c r="O19" s="63"/>
      <c r="P19" s="63"/>
      <c r="Q19" s="70" t="e">
        <f t="shared" si="2"/>
        <v>#VALUE!</v>
      </c>
      <c r="R19" s="148"/>
      <c r="S19" s="51" t="s">
        <v>23</v>
      </c>
      <c r="T19" s="48" t="s">
        <v>200</v>
      </c>
    </row>
    <row r="20" spans="1:20" ht="42.75" hidden="1" customHeight="1" x14ac:dyDescent="0.25">
      <c r="A20" s="166"/>
      <c r="B20" s="179"/>
      <c r="C20" s="173"/>
      <c r="D20" s="123"/>
      <c r="E20" s="11" t="s">
        <v>36</v>
      </c>
      <c r="F20" s="163"/>
      <c r="G20" s="6" t="s">
        <v>27</v>
      </c>
      <c r="H20" s="26">
        <v>25</v>
      </c>
      <c r="I20" s="42" t="s">
        <v>27</v>
      </c>
      <c r="J20" s="14" t="s">
        <v>27</v>
      </c>
      <c r="K20" s="82" t="s">
        <v>27</v>
      </c>
      <c r="L20" s="110" t="s">
        <v>230</v>
      </c>
      <c r="M20" s="104"/>
      <c r="N20" s="87" t="e">
        <f t="shared" si="1"/>
        <v>#VALUE!</v>
      </c>
      <c r="O20" s="63"/>
      <c r="P20" s="63"/>
      <c r="Q20" s="70" t="e">
        <f t="shared" si="2"/>
        <v>#VALUE!</v>
      </c>
      <c r="R20" s="149"/>
      <c r="S20" s="51" t="s">
        <v>23</v>
      </c>
      <c r="T20" s="48" t="s">
        <v>200</v>
      </c>
    </row>
    <row r="21" spans="1:20" ht="43.5" hidden="1" customHeight="1" x14ac:dyDescent="0.25">
      <c r="A21" s="166"/>
      <c r="B21" s="188" t="s">
        <v>37</v>
      </c>
      <c r="C21" s="172" t="s">
        <v>38</v>
      </c>
      <c r="D21" s="126" t="s">
        <v>39</v>
      </c>
      <c r="E21" s="11" t="s">
        <v>16</v>
      </c>
      <c r="F21" s="15">
        <v>50</v>
      </c>
      <c r="G21" s="8">
        <v>54.02</v>
      </c>
      <c r="H21" s="26">
        <v>70</v>
      </c>
      <c r="I21" s="39">
        <v>54.1</v>
      </c>
      <c r="J21" s="9">
        <v>58.3</v>
      </c>
      <c r="K21" s="83">
        <v>46.17</v>
      </c>
      <c r="L21" s="26">
        <v>61.76</v>
      </c>
      <c r="M21" s="105"/>
      <c r="N21" s="87">
        <f t="shared" si="1"/>
        <v>-338.04755944931173</v>
      </c>
      <c r="O21" s="63"/>
      <c r="P21" s="63"/>
      <c r="Q21" s="70">
        <f t="shared" ref="Q21:Q33" si="3">(N21*(F21/100))</f>
        <v>-169.02377972465587</v>
      </c>
      <c r="R21" s="147">
        <f>SUM(Q21+Q22)</f>
        <v>-101.16663686751301</v>
      </c>
      <c r="S21" s="51" t="s">
        <v>15</v>
      </c>
      <c r="T21" s="48" t="s">
        <v>201</v>
      </c>
    </row>
    <row r="22" spans="1:20" ht="49.5" customHeight="1" x14ac:dyDescent="0.25">
      <c r="A22" s="167"/>
      <c r="B22" s="189"/>
      <c r="C22" s="173"/>
      <c r="D22" s="127"/>
      <c r="E22" s="5" t="s">
        <v>40</v>
      </c>
      <c r="F22" s="15">
        <v>50</v>
      </c>
      <c r="G22" s="8">
        <v>66</v>
      </c>
      <c r="H22" s="26">
        <v>80</v>
      </c>
      <c r="I22" s="43">
        <v>66</v>
      </c>
      <c r="J22" s="9">
        <v>66</v>
      </c>
      <c r="K22" s="83">
        <v>70.319999999999993</v>
      </c>
      <c r="L22" s="26">
        <v>72.860714285714295</v>
      </c>
      <c r="M22" s="115">
        <v>85</v>
      </c>
      <c r="N22" s="87">
        <f t="shared" si="1"/>
        <v>135.71428571428572</v>
      </c>
      <c r="O22" s="111" t="s">
        <v>657</v>
      </c>
      <c r="P22" s="111" t="s">
        <v>658</v>
      </c>
      <c r="Q22" s="70">
        <f t="shared" si="3"/>
        <v>67.857142857142861</v>
      </c>
      <c r="R22" s="149"/>
      <c r="S22" s="51" t="s">
        <v>95</v>
      </c>
      <c r="T22" s="48" t="s">
        <v>201</v>
      </c>
    </row>
    <row r="23" spans="1:20" ht="39" hidden="1" customHeight="1" x14ac:dyDescent="0.25">
      <c r="A23" s="165" t="s">
        <v>41</v>
      </c>
      <c r="B23" s="178" t="s">
        <v>42</v>
      </c>
      <c r="C23" s="16" t="s">
        <v>43</v>
      </c>
      <c r="D23" s="145" t="s">
        <v>44</v>
      </c>
      <c r="E23" s="146"/>
      <c r="F23" s="15">
        <v>30</v>
      </c>
      <c r="G23" s="8">
        <v>0</v>
      </c>
      <c r="H23" s="26">
        <v>100</v>
      </c>
      <c r="I23" s="39">
        <v>0</v>
      </c>
      <c r="J23" s="9">
        <v>0</v>
      </c>
      <c r="K23" s="83">
        <v>0</v>
      </c>
      <c r="L23" s="26">
        <v>0</v>
      </c>
      <c r="M23" s="105"/>
      <c r="N23" s="87">
        <f t="shared" si="1"/>
        <v>0</v>
      </c>
      <c r="O23" s="63"/>
      <c r="P23" s="63"/>
      <c r="Q23" s="70">
        <f t="shared" si="3"/>
        <v>0</v>
      </c>
      <c r="R23" s="147">
        <f>SUM(Q23+Q24+Q25)</f>
        <v>-19.999999999999996</v>
      </c>
      <c r="S23" s="51" t="s">
        <v>45</v>
      </c>
      <c r="T23" s="48" t="s">
        <v>202</v>
      </c>
    </row>
    <row r="24" spans="1:20" ht="39" hidden="1" customHeight="1" x14ac:dyDescent="0.25">
      <c r="A24" s="166"/>
      <c r="B24" s="179"/>
      <c r="C24" s="16" t="s">
        <v>46</v>
      </c>
      <c r="D24" s="145" t="s">
        <v>47</v>
      </c>
      <c r="E24" s="146"/>
      <c r="F24" s="15">
        <v>40</v>
      </c>
      <c r="G24" s="8">
        <v>0</v>
      </c>
      <c r="H24" s="26">
        <v>100</v>
      </c>
      <c r="I24" s="39">
        <v>0</v>
      </c>
      <c r="J24" s="9">
        <v>0</v>
      </c>
      <c r="K24" s="83">
        <v>0</v>
      </c>
      <c r="L24" s="26">
        <v>0</v>
      </c>
      <c r="M24" s="105"/>
      <c r="N24" s="87">
        <f t="shared" si="1"/>
        <v>0</v>
      </c>
      <c r="O24" s="63"/>
      <c r="P24" s="63"/>
      <c r="Q24" s="70">
        <f t="shared" si="3"/>
        <v>0</v>
      </c>
      <c r="R24" s="148"/>
      <c r="S24" s="51" t="s">
        <v>45</v>
      </c>
      <c r="T24" s="48" t="s">
        <v>202</v>
      </c>
    </row>
    <row r="25" spans="1:20" ht="39" hidden="1" customHeight="1" x14ac:dyDescent="0.25">
      <c r="A25" s="166"/>
      <c r="B25" s="180"/>
      <c r="C25" s="16" t="s">
        <v>48</v>
      </c>
      <c r="D25" s="145" t="s">
        <v>49</v>
      </c>
      <c r="E25" s="146"/>
      <c r="F25" s="15">
        <v>30</v>
      </c>
      <c r="G25" s="8">
        <v>40</v>
      </c>
      <c r="H25" s="27">
        <v>100</v>
      </c>
      <c r="I25" s="39">
        <v>80</v>
      </c>
      <c r="J25" s="8">
        <v>100</v>
      </c>
      <c r="K25" s="80">
        <v>100</v>
      </c>
      <c r="L25" s="30">
        <v>90</v>
      </c>
      <c r="M25" s="102"/>
      <c r="N25" s="87">
        <f t="shared" si="1"/>
        <v>-66.666666666666657</v>
      </c>
      <c r="O25" s="63"/>
      <c r="P25" s="63"/>
      <c r="Q25" s="70">
        <f t="shared" si="3"/>
        <v>-19.999999999999996</v>
      </c>
      <c r="R25" s="149"/>
      <c r="S25" s="51" t="s">
        <v>50</v>
      </c>
      <c r="T25" s="48" t="s">
        <v>202</v>
      </c>
    </row>
    <row r="26" spans="1:20" ht="39" hidden="1" customHeight="1" x14ac:dyDescent="0.25">
      <c r="A26" s="166"/>
      <c r="B26" s="142" t="s">
        <v>51</v>
      </c>
      <c r="C26" s="16" t="s">
        <v>52</v>
      </c>
      <c r="D26" s="145" t="s">
        <v>53</v>
      </c>
      <c r="E26" s="146"/>
      <c r="F26" s="15">
        <v>40</v>
      </c>
      <c r="G26" s="8">
        <v>9</v>
      </c>
      <c r="H26" s="27">
        <v>15</v>
      </c>
      <c r="I26" s="39">
        <v>10</v>
      </c>
      <c r="J26" s="8">
        <v>9.5500000000000007</v>
      </c>
      <c r="K26" s="80">
        <v>11.96</v>
      </c>
      <c r="L26" s="30">
        <v>14.18</v>
      </c>
      <c r="M26" s="102"/>
      <c r="N26" s="87">
        <f t="shared" si="1"/>
        <v>-150</v>
      </c>
      <c r="O26" s="63"/>
      <c r="P26" s="63"/>
      <c r="Q26" s="70">
        <f t="shared" si="3"/>
        <v>-60</v>
      </c>
      <c r="R26" s="147">
        <f>SUM(Q26+Q27+Q28)</f>
        <v>-159.59633027522941</v>
      </c>
      <c r="S26" s="51" t="s">
        <v>231</v>
      </c>
      <c r="T26" s="48" t="s">
        <v>203</v>
      </c>
    </row>
    <row r="27" spans="1:20" ht="39" hidden="1" customHeight="1" x14ac:dyDescent="0.25">
      <c r="A27" s="166"/>
      <c r="B27" s="143"/>
      <c r="C27" s="16" t="s">
        <v>54</v>
      </c>
      <c r="D27" s="145" t="s">
        <v>55</v>
      </c>
      <c r="E27" s="146"/>
      <c r="F27" s="15">
        <v>20</v>
      </c>
      <c r="G27" s="8">
        <v>21.32</v>
      </c>
      <c r="H27" s="24">
        <v>23.5</v>
      </c>
      <c r="I27" s="39">
        <v>27</v>
      </c>
      <c r="J27" s="8">
        <v>28</v>
      </c>
      <c r="K27" s="80">
        <v>29</v>
      </c>
      <c r="L27" s="30">
        <v>30</v>
      </c>
      <c r="M27" s="102"/>
      <c r="N27" s="87">
        <f t="shared" si="1"/>
        <v>-977.98165137614694</v>
      </c>
      <c r="O27" s="63"/>
      <c r="P27" s="63"/>
      <c r="Q27" s="70">
        <f t="shared" si="3"/>
        <v>-195.59633027522941</v>
      </c>
      <c r="R27" s="148"/>
      <c r="S27" s="51" t="s">
        <v>56</v>
      </c>
      <c r="T27" s="48" t="s">
        <v>203</v>
      </c>
    </row>
    <row r="28" spans="1:20" ht="39" hidden="1" customHeight="1" x14ac:dyDescent="0.25">
      <c r="A28" s="167"/>
      <c r="B28" s="144"/>
      <c r="C28" s="16" t="s">
        <v>57</v>
      </c>
      <c r="D28" s="145" t="s">
        <v>58</v>
      </c>
      <c r="E28" s="146"/>
      <c r="F28" s="15">
        <v>40</v>
      </c>
      <c r="G28" s="8">
        <v>6</v>
      </c>
      <c r="H28" s="28">
        <v>3.5</v>
      </c>
      <c r="I28" s="40">
        <v>5.36</v>
      </c>
      <c r="J28" s="8">
        <v>5.45</v>
      </c>
      <c r="K28" s="80">
        <v>7.27</v>
      </c>
      <c r="L28" s="30">
        <v>6.92</v>
      </c>
      <c r="M28" s="102"/>
      <c r="N28" s="87">
        <f t="shared" si="1"/>
        <v>240</v>
      </c>
      <c r="O28" s="63"/>
      <c r="P28" s="63"/>
      <c r="Q28" s="70">
        <f t="shared" si="3"/>
        <v>96</v>
      </c>
      <c r="R28" s="149"/>
      <c r="S28" s="51" t="s">
        <v>56</v>
      </c>
      <c r="T28" s="48" t="s">
        <v>203</v>
      </c>
    </row>
    <row r="29" spans="1:20" ht="39" hidden="1" customHeight="1" x14ac:dyDescent="0.25">
      <c r="A29" s="174" t="s">
        <v>59</v>
      </c>
      <c r="B29" s="142" t="s">
        <v>60</v>
      </c>
      <c r="C29" s="16" t="s">
        <v>61</v>
      </c>
      <c r="D29" s="156" t="s">
        <v>62</v>
      </c>
      <c r="E29" s="157"/>
      <c r="F29" s="15">
        <v>40</v>
      </c>
      <c r="G29" s="8">
        <v>36.15</v>
      </c>
      <c r="H29" s="26">
        <v>46</v>
      </c>
      <c r="I29" s="39">
        <v>38.200000000000003</v>
      </c>
      <c r="J29" s="9">
        <v>40.299999999999997</v>
      </c>
      <c r="K29" s="83">
        <v>26.5</v>
      </c>
      <c r="L29" s="26">
        <v>52.93333333333333</v>
      </c>
      <c r="M29" s="105"/>
      <c r="N29" s="87">
        <f t="shared" si="1"/>
        <v>-367.00507614213194</v>
      </c>
      <c r="O29" s="63"/>
      <c r="P29" s="63"/>
      <c r="Q29" s="70">
        <f t="shared" si="3"/>
        <v>-146.80203045685278</v>
      </c>
      <c r="R29" s="147">
        <f>SUM(Q29+Q30+Q31+Q32)</f>
        <v>-268.86085398626454</v>
      </c>
      <c r="S29" s="51" t="s">
        <v>15</v>
      </c>
      <c r="T29" s="48" t="s">
        <v>204</v>
      </c>
    </row>
    <row r="30" spans="1:20" ht="39" hidden="1" customHeight="1" x14ac:dyDescent="0.25">
      <c r="A30" s="175"/>
      <c r="B30" s="143"/>
      <c r="C30" s="16" t="s">
        <v>63</v>
      </c>
      <c r="D30" s="145" t="s">
        <v>64</v>
      </c>
      <c r="E30" s="146"/>
      <c r="F30" s="15">
        <v>25</v>
      </c>
      <c r="G30" s="8">
        <v>83</v>
      </c>
      <c r="H30" s="26">
        <v>100</v>
      </c>
      <c r="I30" s="39">
        <v>84.2</v>
      </c>
      <c r="J30" s="9">
        <v>85.3</v>
      </c>
      <c r="K30" s="83">
        <v>66.569999999999993</v>
      </c>
      <c r="L30" s="26">
        <v>80.884666666666661</v>
      </c>
      <c r="M30" s="105"/>
      <c r="N30" s="87">
        <f t="shared" si="1"/>
        <v>-488.23529411764707</v>
      </c>
      <c r="O30" s="63"/>
      <c r="P30" s="63"/>
      <c r="Q30" s="70">
        <f t="shared" si="3"/>
        <v>-122.05882352941177</v>
      </c>
      <c r="R30" s="148"/>
      <c r="S30" s="51" t="s">
        <v>15</v>
      </c>
      <c r="T30" s="48" t="s">
        <v>204</v>
      </c>
    </row>
    <row r="31" spans="1:20" ht="39" hidden="1" customHeight="1" x14ac:dyDescent="0.25">
      <c r="A31" s="175"/>
      <c r="B31" s="143"/>
      <c r="C31" s="16" t="s">
        <v>65</v>
      </c>
      <c r="D31" s="145" t="s">
        <v>66</v>
      </c>
      <c r="E31" s="146"/>
      <c r="F31" s="15">
        <v>10</v>
      </c>
      <c r="G31" s="8">
        <v>0</v>
      </c>
      <c r="H31" s="26">
        <v>50</v>
      </c>
      <c r="I31" s="39">
        <v>5.3</v>
      </c>
      <c r="J31" s="8">
        <v>12.3</v>
      </c>
      <c r="K31" s="80">
        <v>12.89</v>
      </c>
      <c r="L31" s="30">
        <v>28.057720057720058</v>
      </c>
      <c r="M31" s="102"/>
      <c r="N31" s="87">
        <f t="shared" si="1"/>
        <v>0</v>
      </c>
      <c r="O31" s="63"/>
      <c r="P31" s="63"/>
      <c r="Q31" s="70">
        <f t="shared" si="3"/>
        <v>0</v>
      </c>
      <c r="R31" s="148"/>
      <c r="S31" s="51" t="s">
        <v>15</v>
      </c>
      <c r="T31" s="48" t="s">
        <v>204</v>
      </c>
    </row>
    <row r="32" spans="1:20" ht="39" hidden="1" customHeight="1" x14ac:dyDescent="0.25">
      <c r="A32" s="175"/>
      <c r="B32" s="143"/>
      <c r="C32" s="16" t="s">
        <v>67</v>
      </c>
      <c r="D32" s="145" t="s">
        <v>68</v>
      </c>
      <c r="E32" s="146"/>
      <c r="F32" s="15">
        <v>25</v>
      </c>
      <c r="G32" s="8">
        <v>0</v>
      </c>
      <c r="H32" s="26">
        <v>100</v>
      </c>
      <c r="I32" s="43">
        <v>22</v>
      </c>
      <c r="J32" s="8">
        <v>43</v>
      </c>
      <c r="K32" s="80">
        <v>19.61</v>
      </c>
      <c r="L32" s="30">
        <v>39.803812409812402</v>
      </c>
      <c r="M32" s="102"/>
      <c r="N32" s="87">
        <f t="shared" si="1"/>
        <v>0</v>
      </c>
      <c r="O32" s="63"/>
      <c r="P32" s="63"/>
      <c r="Q32" s="70">
        <f t="shared" si="3"/>
        <v>0</v>
      </c>
      <c r="R32" s="149"/>
      <c r="S32" s="51" t="s">
        <v>15</v>
      </c>
      <c r="T32" s="48" t="s">
        <v>204</v>
      </c>
    </row>
    <row r="33" spans="1:20" ht="42.75" hidden="1" customHeight="1" x14ac:dyDescent="0.25">
      <c r="A33" s="175"/>
      <c r="B33" s="142" t="s">
        <v>69</v>
      </c>
      <c r="C33" s="16" t="s">
        <v>70</v>
      </c>
      <c r="D33" s="145" t="s">
        <v>71</v>
      </c>
      <c r="E33" s="146"/>
      <c r="F33" s="15">
        <v>20</v>
      </c>
      <c r="G33" s="8">
        <v>50.82</v>
      </c>
      <c r="H33" s="27">
        <v>0</v>
      </c>
      <c r="I33" s="39">
        <v>49.3</v>
      </c>
      <c r="J33" s="7">
        <v>38.6</v>
      </c>
      <c r="K33" s="84">
        <v>19.399999999999999</v>
      </c>
      <c r="L33" s="31">
        <v>14.145165945165946</v>
      </c>
      <c r="M33" s="106"/>
      <c r="N33" s="87">
        <f t="shared" si="1"/>
        <v>100</v>
      </c>
      <c r="O33" s="63"/>
      <c r="P33" s="63"/>
      <c r="Q33" s="70">
        <f t="shared" si="3"/>
        <v>20</v>
      </c>
      <c r="R33" s="147">
        <f>SUM(Q33+Q34+Q35+Q36+Q37+Q38+Q39+Q40)</f>
        <v>1035.3463203463127</v>
      </c>
      <c r="S33" s="51" t="s">
        <v>15</v>
      </c>
      <c r="T33" s="48" t="s">
        <v>205</v>
      </c>
    </row>
    <row r="34" spans="1:20" ht="44.25" hidden="1" customHeight="1" x14ac:dyDescent="0.25">
      <c r="A34" s="175"/>
      <c r="B34" s="143"/>
      <c r="C34" s="172" t="s">
        <v>72</v>
      </c>
      <c r="D34" s="126" t="s">
        <v>73</v>
      </c>
      <c r="E34" s="11" t="s">
        <v>74</v>
      </c>
      <c r="F34" s="128">
        <v>20</v>
      </c>
      <c r="G34" s="8">
        <v>2.06</v>
      </c>
      <c r="H34" s="29">
        <v>2</v>
      </c>
      <c r="I34" s="40">
        <v>2.06</v>
      </c>
      <c r="J34" s="6">
        <v>2.0499999999999998</v>
      </c>
      <c r="K34" s="85">
        <v>2.19</v>
      </c>
      <c r="L34" s="28">
        <v>3.3475584415584412</v>
      </c>
      <c r="M34" s="107"/>
      <c r="N34" s="87">
        <f t="shared" si="1"/>
        <v>3433.3333333333308</v>
      </c>
      <c r="O34" s="63"/>
      <c r="P34" s="63"/>
      <c r="Q34" s="70">
        <f t="shared" ref="Q34:Q39" si="4">(N34*((20/2)/100))</f>
        <v>343.33333333333309</v>
      </c>
      <c r="R34" s="148"/>
      <c r="S34" s="51" t="s">
        <v>15</v>
      </c>
      <c r="T34" s="48" t="s">
        <v>205</v>
      </c>
    </row>
    <row r="35" spans="1:20" ht="42" hidden="1" customHeight="1" x14ac:dyDescent="0.25">
      <c r="A35" s="175"/>
      <c r="B35" s="143"/>
      <c r="C35" s="173"/>
      <c r="D35" s="127"/>
      <c r="E35" s="11" t="s">
        <v>75</v>
      </c>
      <c r="F35" s="129"/>
      <c r="G35" s="8">
        <v>5.41</v>
      </c>
      <c r="H35" s="29">
        <v>5.35</v>
      </c>
      <c r="I35" s="40">
        <v>5.51</v>
      </c>
      <c r="J35" s="6">
        <v>5.4</v>
      </c>
      <c r="K35" s="85">
        <v>2.57</v>
      </c>
      <c r="L35" s="28">
        <v>3.9444242424242422</v>
      </c>
      <c r="M35" s="107"/>
      <c r="N35" s="87">
        <f t="shared" si="1"/>
        <v>9016.6666666665915</v>
      </c>
      <c r="O35" s="63"/>
      <c r="P35" s="63"/>
      <c r="Q35" s="70">
        <f t="shared" si="4"/>
        <v>901.66666666665924</v>
      </c>
      <c r="R35" s="148"/>
      <c r="S35" s="51" t="s">
        <v>15</v>
      </c>
      <c r="T35" s="48" t="s">
        <v>205</v>
      </c>
    </row>
    <row r="36" spans="1:20" ht="39" hidden="1" customHeight="1" x14ac:dyDescent="0.25">
      <c r="A36" s="175"/>
      <c r="B36" s="143"/>
      <c r="C36" s="172" t="s">
        <v>76</v>
      </c>
      <c r="D36" s="126" t="s">
        <v>77</v>
      </c>
      <c r="E36" s="11" t="s">
        <v>78</v>
      </c>
      <c r="F36" s="128">
        <v>20</v>
      </c>
      <c r="G36" s="8">
        <v>92</v>
      </c>
      <c r="H36" s="27">
        <v>100</v>
      </c>
      <c r="I36" s="39">
        <v>92.6</v>
      </c>
      <c r="J36" s="7">
        <v>93.8</v>
      </c>
      <c r="K36" s="84">
        <v>82.4</v>
      </c>
      <c r="L36" s="31">
        <v>93.16</v>
      </c>
      <c r="M36" s="106"/>
      <c r="N36" s="87">
        <f t="shared" si="1"/>
        <v>-1150</v>
      </c>
      <c r="O36" s="63"/>
      <c r="P36" s="63"/>
      <c r="Q36" s="70">
        <f t="shared" si="4"/>
        <v>-115</v>
      </c>
      <c r="R36" s="148"/>
      <c r="S36" s="51" t="s">
        <v>15</v>
      </c>
      <c r="T36" s="48" t="s">
        <v>205</v>
      </c>
    </row>
    <row r="37" spans="1:20" ht="45" hidden="1" customHeight="1" x14ac:dyDescent="0.25">
      <c r="A37" s="175"/>
      <c r="B37" s="143"/>
      <c r="C37" s="173"/>
      <c r="D37" s="127"/>
      <c r="E37" s="17" t="s">
        <v>79</v>
      </c>
      <c r="F37" s="129"/>
      <c r="G37" s="8">
        <v>94</v>
      </c>
      <c r="H37" s="26">
        <v>100</v>
      </c>
      <c r="I37" s="43">
        <v>94.3</v>
      </c>
      <c r="J37" s="8">
        <v>95.5</v>
      </c>
      <c r="K37" s="80">
        <v>76.680000000000007</v>
      </c>
      <c r="L37" s="30">
        <v>92.629445887445868</v>
      </c>
      <c r="M37" s="102"/>
      <c r="N37" s="87">
        <f t="shared" si="1"/>
        <v>-1566.6666666666665</v>
      </c>
      <c r="O37" s="63"/>
      <c r="P37" s="63"/>
      <c r="Q37" s="70">
        <f t="shared" si="4"/>
        <v>-156.66666666666666</v>
      </c>
      <c r="R37" s="148"/>
      <c r="S37" s="51" t="s">
        <v>15</v>
      </c>
      <c r="T37" s="48" t="s">
        <v>205</v>
      </c>
    </row>
    <row r="38" spans="1:20" ht="54.75" hidden="1" customHeight="1" x14ac:dyDescent="0.25">
      <c r="A38" s="175"/>
      <c r="B38" s="143"/>
      <c r="C38" s="172" t="s">
        <v>80</v>
      </c>
      <c r="D38" s="126" t="s">
        <v>81</v>
      </c>
      <c r="E38" s="11" t="s">
        <v>82</v>
      </c>
      <c r="F38" s="128">
        <v>20</v>
      </c>
      <c r="G38" s="8">
        <v>34</v>
      </c>
      <c r="H38" s="27">
        <v>20</v>
      </c>
      <c r="I38" s="43">
        <v>34</v>
      </c>
      <c r="J38" s="8">
        <v>32</v>
      </c>
      <c r="K38" s="80">
        <v>8.7200000000000006</v>
      </c>
      <c r="L38" s="30">
        <v>18.192568542568544</v>
      </c>
      <c r="M38" s="102"/>
      <c r="N38" s="87">
        <f t="shared" si="1"/>
        <v>242.85714285714283</v>
      </c>
      <c r="O38" s="63"/>
      <c r="P38" s="63"/>
      <c r="Q38" s="70">
        <f t="shared" si="4"/>
        <v>24.285714285714285</v>
      </c>
      <c r="R38" s="148"/>
      <c r="S38" s="51" t="s">
        <v>15</v>
      </c>
      <c r="T38" s="48" t="s">
        <v>205</v>
      </c>
    </row>
    <row r="39" spans="1:20" ht="60.75" hidden="1" customHeight="1" x14ac:dyDescent="0.25">
      <c r="A39" s="175"/>
      <c r="B39" s="143"/>
      <c r="C39" s="177"/>
      <c r="D39" s="127"/>
      <c r="E39" s="11" t="s">
        <v>83</v>
      </c>
      <c r="F39" s="129"/>
      <c r="G39" s="8">
        <v>50</v>
      </c>
      <c r="H39" s="30">
        <v>30</v>
      </c>
      <c r="I39" s="43">
        <v>50</v>
      </c>
      <c r="J39" s="8">
        <v>47</v>
      </c>
      <c r="K39" s="80">
        <v>15.09</v>
      </c>
      <c r="L39" s="30">
        <v>14.555757575757575</v>
      </c>
      <c r="M39" s="102"/>
      <c r="N39" s="87">
        <f t="shared" si="1"/>
        <v>250</v>
      </c>
      <c r="O39" s="63"/>
      <c r="P39" s="63"/>
      <c r="Q39" s="70">
        <f t="shared" si="4"/>
        <v>25</v>
      </c>
      <c r="R39" s="148"/>
      <c r="S39" s="51" t="s">
        <v>15</v>
      </c>
      <c r="T39" s="48" t="s">
        <v>205</v>
      </c>
    </row>
    <row r="40" spans="1:20" ht="46.5" hidden="1" customHeight="1" x14ac:dyDescent="0.25">
      <c r="A40" s="175"/>
      <c r="B40" s="144"/>
      <c r="C40" s="18" t="s">
        <v>84</v>
      </c>
      <c r="D40" s="145" t="s">
        <v>85</v>
      </c>
      <c r="E40" s="146"/>
      <c r="F40" s="12">
        <v>20</v>
      </c>
      <c r="G40" s="8">
        <v>8</v>
      </c>
      <c r="H40" s="30">
        <v>30</v>
      </c>
      <c r="I40" s="43">
        <v>8</v>
      </c>
      <c r="J40" s="8">
        <v>16</v>
      </c>
      <c r="K40" s="80">
        <v>22</v>
      </c>
      <c r="L40" s="30">
        <v>25</v>
      </c>
      <c r="M40" s="102"/>
      <c r="N40" s="87">
        <f t="shared" si="1"/>
        <v>-36.363636363636367</v>
      </c>
      <c r="O40" s="63"/>
      <c r="P40" s="63"/>
      <c r="Q40" s="70">
        <f t="shared" ref="Q40:Q55" si="5">(N40*(F40/100))</f>
        <v>-7.2727272727272734</v>
      </c>
      <c r="R40" s="149"/>
      <c r="S40" s="51" t="s">
        <v>15</v>
      </c>
      <c r="T40" s="48" t="s">
        <v>205</v>
      </c>
    </row>
    <row r="41" spans="1:20" ht="38.25" hidden="1" customHeight="1" x14ac:dyDescent="0.25">
      <c r="A41" s="175"/>
      <c r="B41" s="142" t="s">
        <v>86</v>
      </c>
      <c r="C41" s="16" t="s">
        <v>87</v>
      </c>
      <c r="D41" s="123" t="s">
        <v>88</v>
      </c>
      <c r="E41" s="123"/>
      <c r="F41" s="12">
        <v>50</v>
      </c>
      <c r="G41" s="8">
        <v>0</v>
      </c>
      <c r="H41" s="30">
        <v>5</v>
      </c>
      <c r="I41" s="43">
        <v>0</v>
      </c>
      <c r="J41" s="8">
        <v>2</v>
      </c>
      <c r="K41" s="80">
        <v>1.92</v>
      </c>
      <c r="L41" s="28">
        <v>2.715887445887446</v>
      </c>
      <c r="M41" s="102"/>
      <c r="N41" s="87">
        <f t="shared" si="1"/>
        <v>0</v>
      </c>
      <c r="O41" s="63"/>
      <c r="P41" s="63"/>
      <c r="Q41" s="70">
        <f t="shared" si="5"/>
        <v>0</v>
      </c>
      <c r="R41" s="147">
        <f>SUM(Q41+Q42)</f>
        <v>0</v>
      </c>
      <c r="S41" s="51" t="s">
        <v>15</v>
      </c>
      <c r="T41" s="48" t="s">
        <v>206</v>
      </c>
    </row>
    <row r="42" spans="1:20" ht="45.75" hidden="1" customHeight="1" x14ac:dyDescent="0.25">
      <c r="A42" s="176"/>
      <c r="B42" s="144"/>
      <c r="C42" s="16" t="s">
        <v>89</v>
      </c>
      <c r="D42" s="123" t="s">
        <v>90</v>
      </c>
      <c r="E42" s="123"/>
      <c r="F42" s="12">
        <v>50</v>
      </c>
      <c r="G42" s="8">
        <v>0</v>
      </c>
      <c r="H42" s="30">
        <v>25</v>
      </c>
      <c r="I42" s="43">
        <v>0</v>
      </c>
      <c r="J42" s="7">
        <v>7</v>
      </c>
      <c r="K42" s="84">
        <v>21.22</v>
      </c>
      <c r="L42" s="31">
        <v>38.425529581529581</v>
      </c>
      <c r="M42" s="106"/>
      <c r="N42" s="87">
        <f t="shared" si="1"/>
        <v>0</v>
      </c>
      <c r="O42" s="63"/>
      <c r="P42" s="63"/>
      <c r="Q42" s="70">
        <f t="shared" si="5"/>
        <v>0</v>
      </c>
      <c r="R42" s="149"/>
      <c r="S42" s="51" t="s">
        <v>15</v>
      </c>
      <c r="T42" s="48" t="s">
        <v>206</v>
      </c>
    </row>
    <row r="43" spans="1:20" ht="39" customHeight="1" x14ac:dyDescent="0.25">
      <c r="A43" s="165" t="s">
        <v>91</v>
      </c>
      <c r="B43" s="142" t="s">
        <v>92</v>
      </c>
      <c r="C43" s="16" t="s">
        <v>93</v>
      </c>
      <c r="D43" s="123" t="s">
        <v>94</v>
      </c>
      <c r="E43" s="123"/>
      <c r="F43" s="12">
        <v>30</v>
      </c>
      <c r="G43" s="8">
        <v>91.39</v>
      </c>
      <c r="H43" s="30">
        <v>99.99</v>
      </c>
      <c r="I43" s="43">
        <v>94</v>
      </c>
      <c r="J43" s="8">
        <v>94</v>
      </c>
      <c r="K43" s="80">
        <v>87.81</v>
      </c>
      <c r="L43" s="30">
        <v>91.575000000000003</v>
      </c>
      <c r="M43" s="115">
        <v>100</v>
      </c>
      <c r="N43" s="87">
        <f t="shared" si="1"/>
        <v>100.1162790697675</v>
      </c>
      <c r="O43" s="111" t="s">
        <v>657</v>
      </c>
      <c r="P43" s="111" t="s">
        <v>658</v>
      </c>
      <c r="Q43" s="70">
        <f t="shared" si="5"/>
        <v>30.034883720930249</v>
      </c>
      <c r="R43" s="147" t="e">
        <f>SUM(Q43+Q44+Q45+Q46+Q47)</f>
        <v>#DIV/0!</v>
      </c>
      <c r="S43" s="51" t="s">
        <v>95</v>
      </c>
      <c r="T43" s="48" t="s">
        <v>207</v>
      </c>
    </row>
    <row r="44" spans="1:20" ht="39" customHeight="1" x14ac:dyDescent="0.25">
      <c r="A44" s="166"/>
      <c r="B44" s="143"/>
      <c r="C44" s="16" t="s">
        <v>96</v>
      </c>
      <c r="D44" s="123" t="s">
        <v>97</v>
      </c>
      <c r="E44" s="123"/>
      <c r="F44" s="12">
        <v>30</v>
      </c>
      <c r="G44" s="8">
        <v>4.25</v>
      </c>
      <c r="H44" s="30">
        <v>3</v>
      </c>
      <c r="I44" s="43">
        <v>6</v>
      </c>
      <c r="J44" s="8">
        <v>3.75</v>
      </c>
      <c r="K44" s="80">
        <v>1.48</v>
      </c>
      <c r="L44" s="28">
        <v>2.0928571428571399</v>
      </c>
      <c r="M44" s="115">
        <v>0</v>
      </c>
      <c r="N44" s="87">
        <f t="shared" si="1"/>
        <v>340</v>
      </c>
      <c r="O44" s="111" t="s">
        <v>657</v>
      </c>
      <c r="P44" s="111" t="s">
        <v>658</v>
      </c>
      <c r="Q44" s="70">
        <f t="shared" si="5"/>
        <v>102</v>
      </c>
      <c r="R44" s="148"/>
      <c r="S44" s="51" t="s">
        <v>95</v>
      </c>
      <c r="T44" s="48" t="s">
        <v>207</v>
      </c>
    </row>
    <row r="45" spans="1:20" ht="39" customHeight="1" x14ac:dyDescent="0.25">
      <c r="A45" s="166"/>
      <c r="B45" s="143"/>
      <c r="C45" s="16" t="s">
        <v>98</v>
      </c>
      <c r="D45" s="123" t="s">
        <v>99</v>
      </c>
      <c r="E45" s="123"/>
      <c r="F45" s="12">
        <v>20</v>
      </c>
      <c r="G45" s="8">
        <v>8</v>
      </c>
      <c r="H45" s="30">
        <v>6</v>
      </c>
      <c r="I45" s="43">
        <v>6</v>
      </c>
      <c r="J45" s="8">
        <v>3</v>
      </c>
      <c r="K45" s="80">
        <v>1.66</v>
      </c>
      <c r="L45" s="30">
        <v>3.6799999999999997</v>
      </c>
      <c r="M45" s="115">
        <v>0</v>
      </c>
      <c r="N45" s="87">
        <f t="shared" si="1"/>
        <v>400</v>
      </c>
      <c r="O45" s="111" t="s">
        <v>657</v>
      </c>
      <c r="P45" s="111" t="s">
        <v>658</v>
      </c>
      <c r="Q45" s="70">
        <f t="shared" si="5"/>
        <v>80</v>
      </c>
      <c r="R45" s="148"/>
      <c r="S45" s="51" t="s">
        <v>95</v>
      </c>
      <c r="T45" s="48" t="s">
        <v>207</v>
      </c>
    </row>
    <row r="46" spans="1:20" ht="42.75" customHeight="1" x14ac:dyDescent="0.25">
      <c r="A46" s="166"/>
      <c r="B46" s="143"/>
      <c r="C46" s="16" t="s">
        <v>100</v>
      </c>
      <c r="D46" s="123" t="s">
        <v>101</v>
      </c>
      <c r="E46" s="123"/>
      <c r="F46" s="12">
        <v>10</v>
      </c>
      <c r="G46" s="8">
        <v>0</v>
      </c>
      <c r="H46" s="30">
        <v>0</v>
      </c>
      <c r="I46" s="43">
        <v>0</v>
      </c>
      <c r="J46" s="8">
        <v>0</v>
      </c>
      <c r="K46" s="80">
        <v>0</v>
      </c>
      <c r="L46" s="30">
        <v>0</v>
      </c>
      <c r="M46" s="115">
        <v>0</v>
      </c>
      <c r="N46" s="87" t="e">
        <f t="shared" si="1"/>
        <v>#DIV/0!</v>
      </c>
      <c r="O46" s="111"/>
      <c r="P46" s="111"/>
      <c r="Q46" s="70" t="e">
        <f t="shared" si="5"/>
        <v>#DIV/0!</v>
      </c>
      <c r="R46" s="148"/>
      <c r="S46" s="51" t="s">
        <v>95</v>
      </c>
      <c r="T46" s="48" t="s">
        <v>207</v>
      </c>
    </row>
    <row r="47" spans="1:20" ht="39" hidden="1" customHeight="1" x14ac:dyDescent="0.25">
      <c r="A47" s="166"/>
      <c r="B47" s="144"/>
      <c r="C47" s="16" t="s">
        <v>102</v>
      </c>
      <c r="D47" s="155" t="s">
        <v>103</v>
      </c>
      <c r="E47" s="155"/>
      <c r="F47" s="15">
        <v>10</v>
      </c>
      <c r="G47" s="8">
        <v>86</v>
      </c>
      <c r="H47" s="26">
        <v>99</v>
      </c>
      <c r="I47" s="43">
        <v>72</v>
      </c>
      <c r="J47" s="9">
        <v>71</v>
      </c>
      <c r="K47" s="83">
        <v>68</v>
      </c>
      <c r="L47" s="26">
        <v>66</v>
      </c>
      <c r="M47" s="105"/>
      <c r="N47" s="87">
        <f t="shared" si="1"/>
        <v>-661.53846153846155</v>
      </c>
      <c r="O47" s="63"/>
      <c r="P47" s="63"/>
      <c r="Q47" s="70">
        <f t="shared" si="5"/>
        <v>-66.15384615384616</v>
      </c>
      <c r="R47" s="149"/>
      <c r="S47" s="51" t="s">
        <v>104</v>
      </c>
      <c r="T47" s="48" t="s">
        <v>208</v>
      </c>
    </row>
    <row r="48" spans="1:20" ht="41.25" customHeight="1" x14ac:dyDescent="0.25">
      <c r="A48" s="166"/>
      <c r="B48" s="168" t="s">
        <v>105</v>
      </c>
      <c r="C48" s="16" t="s">
        <v>106</v>
      </c>
      <c r="D48" s="123" t="s">
        <v>107</v>
      </c>
      <c r="E48" s="123"/>
      <c r="F48" s="15">
        <v>30</v>
      </c>
      <c r="G48" s="8">
        <v>0</v>
      </c>
      <c r="H48" s="30">
        <v>100</v>
      </c>
      <c r="I48" s="43">
        <v>8</v>
      </c>
      <c r="J48" s="8">
        <v>10</v>
      </c>
      <c r="K48" s="80">
        <v>43.1</v>
      </c>
      <c r="L48" s="30">
        <v>48.800714285714299</v>
      </c>
      <c r="M48" s="115">
        <v>100</v>
      </c>
      <c r="N48" s="87">
        <f t="shared" si="1"/>
        <v>100</v>
      </c>
      <c r="O48" s="111" t="s">
        <v>657</v>
      </c>
      <c r="P48" s="111" t="s">
        <v>658</v>
      </c>
      <c r="Q48" s="70">
        <f t="shared" si="5"/>
        <v>30</v>
      </c>
      <c r="R48" s="147">
        <f>SUM(Q48+Q49+Q50)</f>
        <v>117.5</v>
      </c>
      <c r="S48" s="51" t="s">
        <v>95</v>
      </c>
      <c r="T48" s="48" t="s">
        <v>207</v>
      </c>
    </row>
    <row r="49" spans="1:20" ht="39" customHeight="1" x14ac:dyDescent="0.25">
      <c r="A49" s="166"/>
      <c r="B49" s="169"/>
      <c r="C49" s="18" t="s">
        <v>108</v>
      </c>
      <c r="D49" s="145" t="s">
        <v>109</v>
      </c>
      <c r="E49" s="146"/>
      <c r="F49" s="15">
        <v>35</v>
      </c>
      <c r="G49" s="8">
        <v>0</v>
      </c>
      <c r="H49" s="26">
        <v>10</v>
      </c>
      <c r="I49" s="43">
        <v>4</v>
      </c>
      <c r="J49" s="8">
        <v>2</v>
      </c>
      <c r="K49" s="80">
        <v>6.31</v>
      </c>
      <c r="L49" s="28">
        <v>5.9757142857142904</v>
      </c>
      <c r="M49" s="115">
        <v>10</v>
      </c>
      <c r="N49" s="87">
        <f t="shared" si="1"/>
        <v>100</v>
      </c>
      <c r="O49" s="111" t="s">
        <v>657</v>
      </c>
      <c r="P49" s="111" t="s">
        <v>658</v>
      </c>
      <c r="Q49" s="70">
        <f t="shared" si="5"/>
        <v>35</v>
      </c>
      <c r="R49" s="148"/>
      <c r="S49" s="51" t="s">
        <v>95</v>
      </c>
      <c r="T49" s="48" t="s">
        <v>207</v>
      </c>
    </row>
    <row r="50" spans="1:20" ht="39" customHeight="1" x14ac:dyDescent="0.25">
      <c r="A50" s="166"/>
      <c r="B50" s="170"/>
      <c r="C50" s="18" t="s">
        <v>110</v>
      </c>
      <c r="D50" s="145" t="s">
        <v>111</v>
      </c>
      <c r="E50" s="146"/>
      <c r="F50" s="15">
        <v>35</v>
      </c>
      <c r="G50" s="8">
        <v>0</v>
      </c>
      <c r="H50" s="26">
        <v>40</v>
      </c>
      <c r="I50" s="43">
        <v>11</v>
      </c>
      <c r="J50" s="8">
        <v>5</v>
      </c>
      <c r="K50" s="80">
        <v>8.3000000000000007</v>
      </c>
      <c r="L50" s="109">
        <v>22.552142857142901</v>
      </c>
      <c r="M50" s="115">
        <v>60</v>
      </c>
      <c r="N50" s="87">
        <f t="shared" si="1"/>
        <v>150</v>
      </c>
      <c r="O50" s="111" t="s">
        <v>657</v>
      </c>
      <c r="P50" s="111" t="s">
        <v>658</v>
      </c>
      <c r="Q50" s="70">
        <f t="shared" si="5"/>
        <v>52.5</v>
      </c>
      <c r="R50" s="149"/>
      <c r="S50" s="51" t="s">
        <v>95</v>
      </c>
      <c r="T50" s="48" t="s">
        <v>207</v>
      </c>
    </row>
    <row r="51" spans="1:20" ht="39" customHeight="1" x14ac:dyDescent="0.25">
      <c r="A51" s="166"/>
      <c r="B51" s="142" t="s">
        <v>112</v>
      </c>
      <c r="C51" s="18" t="s">
        <v>113</v>
      </c>
      <c r="D51" s="145" t="s">
        <v>114</v>
      </c>
      <c r="E51" s="146"/>
      <c r="F51" s="15">
        <v>25</v>
      </c>
      <c r="G51" s="8">
        <v>0</v>
      </c>
      <c r="H51" s="31">
        <v>20</v>
      </c>
      <c r="I51" s="39">
        <v>12</v>
      </c>
      <c r="J51" s="7">
        <v>12</v>
      </c>
      <c r="K51" s="84">
        <v>84</v>
      </c>
      <c r="L51" s="31">
        <v>11.428571428571429</v>
      </c>
      <c r="M51" s="117">
        <v>15</v>
      </c>
      <c r="N51" s="87">
        <f t="shared" si="1"/>
        <v>75</v>
      </c>
      <c r="O51" s="111" t="s">
        <v>659</v>
      </c>
      <c r="P51" s="111" t="s">
        <v>660</v>
      </c>
      <c r="Q51" s="70">
        <f t="shared" si="5"/>
        <v>18.75</v>
      </c>
      <c r="R51" s="147">
        <f>SUM(Q51+Q52+Q53+Q54)</f>
        <v>32.083333333333329</v>
      </c>
      <c r="S51" s="51" t="s">
        <v>95</v>
      </c>
      <c r="T51" s="48" t="s">
        <v>209</v>
      </c>
    </row>
    <row r="52" spans="1:20" ht="39" customHeight="1" x14ac:dyDescent="0.25">
      <c r="A52" s="166"/>
      <c r="B52" s="143"/>
      <c r="C52" s="18" t="s">
        <v>115</v>
      </c>
      <c r="D52" s="123" t="s">
        <v>116</v>
      </c>
      <c r="E52" s="123"/>
      <c r="F52" s="12">
        <v>25</v>
      </c>
      <c r="G52" s="8">
        <v>0</v>
      </c>
      <c r="H52" s="31">
        <v>6</v>
      </c>
      <c r="I52" s="39">
        <v>3</v>
      </c>
      <c r="J52" s="7">
        <v>3</v>
      </c>
      <c r="K52" s="84">
        <v>7</v>
      </c>
      <c r="L52" s="31">
        <v>1.28571428571429</v>
      </c>
      <c r="M52" s="117">
        <v>1</v>
      </c>
      <c r="N52" s="87">
        <f t="shared" si="1"/>
        <v>16.666666666666664</v>
      </c>
      <c r="O52" s="111" t="s">
        <v>657</v>
      </c>
      <c r="P52" s="111" t="s">
        <v>658</v>
      </c>
      <c r="Q52" s="70">
        <f t="shared" si="5"/>
        <v>4.1666666666666661</v>
      </c>
      <c r="R52" s="148"/>
      <c r="S52" s="51" t="s">
        <v>95</v>
      </c>
      <c r="T52" s="48" t="s">
        <v>209</v>
      </c>
    </row>
    <row r="53" spans="1:20" ht="46.5" customHeight="1" x14ac:dyDescent="0.25">
      <c r="A53" s="166"/>
      <c r="B53" s="143"/>
      <c r="C53" s="18" t="s">
        <v>117</v>
      </c>
      <c r="D53" s="123" t="s">
        <v>118</v>
      </c>
      <c r="E53" s="123"/>
      <c r="F53" s="15">
        <v>25</v>
      </c>
      <c r="G53" s="8">
        <v>0</v>
      </c>
      <c r="H53" s="31">
        <v>6</v>
      </c>
      <c r="I53" s="39">
        <v>3</v>
      </c>
      <c r="J53" s="7">
        <v>3</v>
      </c>
      <c r="K53" s="84">
        <v>7</v>
      </c>
      <c r="L53" s="31">
        <v>1.0714285714285714</v>
      </c>
      <c r="M53" s="117">
        <v>1</v>
      </c>
      <c r="N53" s="87">
        <f t="shared" si="1"/>
        <v>16.666666666666664</v>
      </c>
      <c r="O53" s="111" t="s">
        <v>659</v>
      </c>
      <c r="P53" s="111" t="s">
        <v>661</v>
      </c>
      <c r="Q53" s="70">
        <f t="shared" si="5"/>
        <v>4.1666666666666661</v>
      </c>
      <c r="R53" s="148"/>
      <c r="S53" s="51" t="s">
        <v>95</v>
      </c>
      <c r="T53" s="48" t="s">
        <v>209</v>
      </c>
    </row>
    <row r="54" spans="1:20" ht="39" customHeight="1" x14ac:dyDescent="0.25">
      <c r="A54" s="166"/>
      <c r="B54" s="144"/>
      <c r="C54" s="18" t="s">
        <v>119</v>
      </c>
      <c r="D54" s="171" t="s">
        <v>120</v>
      </c>
      <c r="E54" s="171"/>
      <c r="F54" s="15">
        <v>25</v>
      </c>
      <c r="G54" s="8">
        <v>0</v>
      </c>
      <c r="H54" s="31">
        <v>40</v>
      </c>
      <c r="I54" s="39">
        <v>10</v>
      </c>
      <c r="J54" s="7">
        <v>5</v>
      </c>
      <c r="K54" s="84">
        <v>2.21</v>
      </c>
      <c r="L54" s="31">
        <v>6</v>
      </c>
      <c r="M54" s="117">
        <v>8</v>
      </c>
      <c r="N54" s="87">
        <f t="shared" si="1"/>
        <v>20</v>
      </c>
      <c r="O54" s="111" t="s">
        <v>659</v>
      </c>
      <c r="P54" s="111" t="s">
        <v>661</v>
      </c>
      <c r="Q54" s="70">
        <f t="shared" si="5"/>
        <v>5</v>
      </c>
      <c r="R54" s="149"/>
      <c r="S54" s="51" t="s">
        <v>95</v>
      </c>
      <c r="T54" s="48" t="s">
        <v>209</v>
      </c>
    </row>
    <row r="55" spans="1:20" ht="40.5" hidden="1" customHeight="1" x14ac:dyDescent="0.25">
      <c r="A55" s="166"/>
      <c r="B55" s="142" t="s">
        <v>121</v>
      </c>
      <c r="C55" s="16" t="s">
        <v>122</v>
      </c>
      <c r="D55" s="123" t="s">
        <v>123</v>
      </c>
      <c r="E55" s="123"/>
      <c r="F55" s="15">
        <v>30</v>
      </c>
      <c r="G55" s="8">
        <v>50</v>
      </c>
      <c r="H55" s="30">
        <v>120</v>
      </c>
      <c r="I55" s="43" t="s">
        <v>230</v>
      </c>
      <c r="J55" s="8">
        <v>502</v>
      </c>
      <c r="K55" s="80">
        <v>1250</v>
      </c>
      <c r="L55" s="30">
        <v>984</v>
      </c>
      <c r="M55" s="102"/>
      <c r="N55" s="87">
        <f t="shared" si="1"/>
        <v>-71.428571428571431</v>
      </c>
      <c r="O55" s="63"/>
      <c r="P55" s="63"/>
      <c r="Q55" s="70">
        <f t="shared" si="5"/>
        <v>-21.428571428571427</v>
      </c>
      <c r="R55" s="147">
        <f>SUM(Q55+Q56+Q57+Q58)</f>
        <v>-327.17637201508177</v>
      </c>
      <c r="S55" s="51" t="s">
        <v>104</v>
      </c>
      <c r="T55" s="48" t="s">
        <v>210</v>
      </c>
    </row>
    <row r="56" spans="1:20" ht="39" hidden="1" customHeight="1" x14ac:dyDescent="0.25">
      <c r="A56" s="166"/>
      <c r="B56" s="143"/>
      <c r="C56" s="172" t="s">
        <v>124</v>
      </c>
      <c r="D56" s="126" t="s">
        <v>125</v>
      </c>
      <c r="E56" s="11" t="s">
        <v>126</v>
      </c>
      <c r="F56" s="128">
        <v>40</v>
      </c>
      <c r="G56" s="8">
        <v>48.6</v>
      </c>
      <c r="H56" s="30">
        <v>53</v>
      </c>
      <c r="I56" s="43" t="s">
        <v>230</v>
      </c>
      <c r="J56" s="8">
        <v>54</v>
      </c>
      <c r="K56" s="80">
        <v>65</v>
      </c>
      <c r="L56" s="30">
        <v>61</v>
      </c>
      <c r="M56" s="102"/>
      <c r="N56" s="87">
        <f t="shared" si="1"/>
        <v>-1104.545454545455</v>
      </c>
      <c r="O56" s="63"/>
      <c r="P56" s="63"/>
      <c r="Q56" s="70">
        <f>(N56*((40/2)/100))</f>
        <v>-220.90909090909099</v>
      </c>
      <c r="R56" s="148"/>
      <c r="S56" s="51" t="s">
        <v>104</v>
      </c>
      <c r="T56" s="48" t="s">
        <v>210</v>
      </c>
    </row>
    <row r="57" spans="1:20" ht="39" hidden="1" customHeight="1" x14ac:dyDescent="0.25">
      <c r="A57" s="166"/>
      <c r="B57" s="143"/>
      <c r="C57" s="173"/>
      <c r="D57" s="127"/>
      <c r="E57" s="11" t="s">
        <v>127</v>
      </c>
      <c r="F57" s="129"/>
      <c r="G57" s="8">
        <v>52.6</v>
      </c>
      <c r="H57" s="30">
        <v>65</v>
      </c>
      <c r="I57" s="43" t="s">
        <v>230</v>
      </c>
      <c r="J57" s="8">
        <v>53</v>
      </c>
      <c r="K57" s="80">
        <v>62</v>
      </c>
      <c r="L57" s="30">
        <v>63</v>
      </c>
      <c r="M57" s="102"/>
      <c r="N57" s="87">
        <f t="shared" si="1"/>
        <v>-424.19354838709683</v>
      </c>
      <c r="O57" s="63"/>
      <c r="P57" s="63"/>
      <c r="Q57" s="70">
        <f>(N57*((40/2)/100))</f>
        <v>-84.838709677419374</v>
      </c>
      <c r="R57" s="148"/>
      <c r="S57" s="51" t="s">
        <v>104</v>
      </c>
      <c r="T57" s="48" t="s">
        <v>210</v>
      </c>
    </row>
    <row r="58" spans="1:20" ht="39" hidden="1" customHeight="1" x14ac:dyDescent="0.3">
      <c r="A58" s="167"/>
      <c r="B58" s="144"/>
      <c r="C58" s="18" t="s">
        <v>128</v>
      </c>
      <c r="D58" s="130" t="s">
        <v>129</v>
      </c>
      <c r="E58" s="131"/>
      <c r="F58" s="15">
        <v>30</v>
      </c>
      <c r="G58" s="8">
        <v>0</v>
      </c>
      <c r="H58" s="26">
        <v>300</v>
      </c>
      <c r="I58" s="43" t="s">
        <v>230</v>
      </c>
      <c r="J58" s="8">
        <v>988</v>
      </c>
      <c r="K58" s="80">
        <v>1650</v>
      </c>
      <c r="L58" s="30">
        <v>1937</v>
      </c>
      <c r="M58" s="102"/>
      <c r="N58" s="87">
        <f t="shared" si="1"/>
        <v>0</v>
      </c>
      <c r="O58" s="63"/>
      <c r="P58" s="63"/>
      <c r="Q58" s="70">
        <f t="shared" ref="Q58:Q64" si="6">(N58*(F58/100))</f>
        <v>0</v>
      </c>
      <c r="R58" s="149"/>
      <c r="S58" s="51" t="s">
        <v>104</v>
      </c>
      <c r="T58" s="48" t="s">
        <v>210</v>
      </c>
    </row>
    <row r="59" spans="1:20" ht="39" hidden="1" customHeight="1" x14ac:dyDescent="0.3">
      <c r="A59" s="140" t="s">
        <v>130</v>
      </c>
      <c r="B59" s="19" t="s">
        <v>131</v>
      </c>
      <c r="C59" s="16" t="s">
        <v>132</v>
      </c>
      <c r="D59" s="130" t="s">
        <v>133</v>
      </c>
      <c r="E59" s="131"/>
      <c r="F59" s="15">
        <v>100</v>
      </c>
      <c r="G59" s="8">
        <v>18</v>
      </c>
      <c r="H59" s="31">
        <v>100</v>
      </c>
      <c r="I59" s="43">
        <v>0.63</v>
      </c>
      <c r="J59" s="8">
        <v>3.71</v>
      </c>
      <c r="K59" s="80">
        <v>20</v>
      </c>
      <c r="L59" s="30">
        <v>27</v>
      </c>
      <c r="M59" s="102"/>
      <c r="N59" s="87">
        <f t="shared" si="1"/>
        <v>-21.951219512195124</v>
      </c>
      <c r="O59" s="63"/>
      <c r="P59" s="63"/>
      <c r="Q59" s="70">
        <f t="shared" si="6"/>
        <v>-21.951219512195124</v>
      </c>
      <c r="R59" s="71">
        <f>SUM(Q59)</f>
        <v>-21.951219512195124</v>
      </c>
      <c r="S59" s="51" t="s">
        <v>134</v>
      </c>
      <c r="T59" s="48" t="s">
        <v>211</v>
      </c>
    </row>
    <row r="60" spans="1:20" ht="39" hidden="1" customHeight="1" x14ac:dyDescent="0.3">
      <c r="A60" s="140"/>
      <c r="B60" s="142" t="s">
        <v>135</v>
      </c>
      <c r="C60" s="16" t="s">
        <v>136</v>
      </c>
      <c r="D60" s="130" t="s">
        <v>137</v>
      </c>
      <c r="E60" s="131"/>
      <c r="F60" s="15">
        <v>60</v>
      </c>
      <c r="G60" s="8">
        <v>197</v>
      </c>
      <c r="H60" s="26">
        <v>400</v>
      </c>
      <c r="I60" s="43">
        <v>959</v>
      </c>
      <c r="J60" s="8">
        <v>158</v>
      </c>
      <c r="K60" s="80">
        <v>366</v>
      </c>
      <c r="L60" s="30">
        <v>382</v>
      </c>
      <c r="M60" s="102"/>
      <c r="N60" s="87">
        <f t="shared" si="1"/>
        <v>-97.044334975369466</v>
      </c>
      <c r="O60" s="63"/>
      <c r="P60" s="63"/>
      <c r="Q60" s="70">
        <f t="shared" si="6"/>
        <v>-58.22660098522168</v>
      </c>
      <c r="R60" s="147">
        <f>SUM(Q60+Q61)</f>
        <v>-183.82660098522169</v>
      </c>
      <c r="S60" s="51" t="s">
        <v>56</v>
      </c>
      <c r="T60" s="48" t="s">
        <v>212</v>
      </c>
    </row>
    <row r="61" spans="1:20" ht="39" hidden="1" customHeight="1" x14ac:dyDescent="0.3">
      <c r="A61" s="140"/>
      <c r="B61" s="144"/>
      <c r="C61" s="16" t="s">
        <v>138</v>
      </c>
      <c r="D61" s="130" t="s">
        <v>139</v>
      </c>
      <c r="E61" s="131"/>
      <c r="F61" s="15">
        <v>40</v>
      </c>
      <c r="G61" s="8">
        <v>157</v>
      </c>
      <c r="H61" s="26">
        <v>207</v>
      </c>
      <c r="I61" s="43">
        <v>167</v>
      </c>
      <c r="J61" s="8">
        <v>169</v>
      </c>
      <c r="K61" s="80">
        <v>177</v>
      </c>
      <c r="L61" s="30">
        <v>177</v>
      </c>
      <c r="M61" s="102"/>
      <c r="N61" s="87">
        <f t="shared" si="1"/>
        <v>-314</v>
      </c>
      <c r="O61" s="63"/>
      <c r="P61" s="63"/>
      <c r="Q61" s="70">
        <f t="shared" si="6"/>
        <v>-125.60000000000001</v>
      </c>
      <c r="R61" s="149"/>
      <c r="S61" s="51" t="s">
        <v>50</v>
      </c>
      <c r="T61" s="48" t="s">
        <v>213</v>
      </c>
    </row>
    <row r="62" spans="1:20" ht="45" hidden="1" customHeight="1" x14ac:dyDescent="0.3">
      <c r="A62" s="140"/>
      <c r="B62" s="142" t="s">
        <v>140</v>
      </c>
      <c r="C62" s="16" t="s">
        <v>141</v>
      </c>
      <c r="D62" s="164" t="s">
        <v>142</v>
      </c>
      <c r="E62" s="164"/>
      <c r="F62" s="15">
        <v>35</v>
      </c>
      <c r="G62" s="8">
        <v>12</v>
      </c>
      <c r="H62" s="30">
        <v>20</v>
      </c>
      <c r="I62" s="43">
        <v>12.02</v>
      </c>
      <c r="J62" s="8">
        <v>22.9</v>
      </c>
      <c r="K62" s="80">
        <v>24.1</v>
      </c>
      <c r="L62" s="30">
        <v>30.4</v>
      </c>
      <c r="M62" s="102"/>
      <c r="N62" s="87">
        <f t="shared" si="1"/>
        <v>-150</v>
      </c>
      <c r="O62" s="63"/>
      <c r="P62" s="63"/>
      <c r="Q62" s="70">
        <f t="shared" si="6"/>
        <v>-52.5</v>
      </c>
      <c r="R62" s="147">
        <f>SUM(Q62+Q63+Q64)</f>
        <v>-1164.1666666666665</v>
      </c>
      <c r="S62" s="51" t="s">
        <v>134</v>
      </c>
      <c r="T62" s="48" t="s">
        <v>214</v>
      </c>
    </row>
    <row r="63" spans="1:20" ht="39" hidden="1" customHeight="1" x14ac:dyDescent="0.3">
      <c r="A63" s="140"/>
      <c r="B63" s="143"/>
      <c r="C63" s="16" t="s">
        <v>143</v>
      </c>
      <c r="D63" s="164" t="s">
        <v>144</v>
      </c>
      <c r="E63" s="164"/>
      <c r="F63" s="15">
        <v>35</v>
      </c>
      <c r="G63" s="8">
        <v>95</v>
      </c>
      <c r="H63" s="30">
        <v>98</v>
      </c>
      <c r="I63" s="43">
        <v>95</v>
      </c>
      <c r="J63" s="8">
        <v>96</v>
      </c>
      <c r="K63" s="80">
        <v>98</v>
      </c>
      <c r="L63" s="30">
        <v>99</v>
      </c>
      <c r="M63" s="102"/>
      <c r="N63" s="87">
        <f t="shared" si="1"/>
        <v>-3166.666666666667</v>
      </c>
      <c r="O63" s="63"/>
      <c r="P63" s="63"/>
      <c r="Q63" s="70">
        <f t="shared" si="6"/>
        <v>-1108.3333333333333</v>
      </c>
      <c r="R63" s="148"/>
      <c r="S63" s="51" t="s">
        <v>134</v>
      </c>
      <c r="T63" s="48" t="s">
        <v>214</v>
      </c>
    </row>
    <row r="64" spans="1:20" ht="59.25" hidden="1" customHeight="1" x14ac:dyDescent="0.25">
      <c r="A64" s="140"/>
      <c r="B64" s="144"/>
      <c r="C64" s="16" t="s">
        <v>145</v>
      </c>
      <c r="D64" s="145" t="s">
        <v>146</v>
      </c>
      <c r="E64" s="151"/>
      <c r="F64" s="15">
        <v>30</v>
      </c>
      <c r="G64" s="8">
        <v>7</v>
      </c>
      <c r="H64" s="30">
        <v>70</v>
      </c>
      <c r="I64" s="43">
        <v>8.3000000000000007</v>
      </c>
      <c r="J64" s="8">
        <v>6</v>
      </c>
      <c r="K64" s="80">
        <v>14</v>
      </c>
      <c r="L64" s="30">
        <v>17</v>
      </c>
      <c r="M64" s="102"/>
      <c r="N64" s="87">
        <f t="shared" si="1"/>
        <v>-11.111111111111111</v>
      </c>
      <c r="O64" s="63"/>
      <c r="P64" s="63"/>
      <c r="Q64" s="70">
        <f t="shared" si="6"/>
        <v>-3.333333333333333</v>
      </c>
      <c r="R64" s="149"/>
      <c r="S64" s="51" t="s">
        <v>134</v>
      </c>
      <c r="T64" s="48" t="s">
        <v>214</v>
      </c>
    </row>
    <row r="65" spans="1:21" ht="65.25" hidden="1" customHeight="1" x14ac:dyDescent="0.25">
      <c r="A65" s="140" t="s">
        <v>147</v>
      </c>
      <c r="B65" s="154" t="s">
        <v>148</v>
      </c>
      <c r="C65" s="161" t="s">
        <v>149</v>
      </c>
      <c r="D65" s="123" t="s">
        <v>150</v>
      </c>
      <c r="E65" s="17" t="s">
        <v>151</v>
      </c>
      <c r="F65" s="162">
        <v>40</v>
      </c>
      <c r="G65" s="8">
        <v>74.25</v>
      </c>
      <c r="H65" s="30">
        <v>75</v>
      </c>
      <c r="I65" s="41">
        <v>64.913333333333327</v>
      </c>
      <c r="J65" s="8">
        <v>71.098888888888894</v>
      </c>
      <c r="K65" s="80">
        <v>78.131818181818204</v>
      </c>
      <c r="L65" s="30">
        <v>75</v>
      </c>
      <c r="M65" s="102"/>
      <c r="N65" s="87">
        <f t="shared" si="1"/>
        <v>-9900</v>
      </c>
      <c r="O65" s="63"/>
      <c r="P65" s="63"/>
      <c r="Q65" s="70">
        <f>(N65*((40/2)/100))</f>
        <v>-1980</v>
      </c>
      <c r="R65" s="147">
        <f>SUM(Q65+Q66+Q67+Q68)</f>
        <v>-4594.0109890109698</v>
      </c>
      <c r="S65" s="51" t="s">
        <v>152</v>
      </c>
      <c r="T65" s="48" t="s">
        <v>215</v>
      </c>
    </row>
    <row r="66" spans="1:21" ht="65.25" hidden="1" customHeight="1" x14ac:dyDescent="0.25">
      <c r="A66" s="140"/>
      <c r="B66" s="154"/>
      <c r="C66" s="161"/>
      <c r="D66" s="123"/>
      <c r="E66" s="17" t="s">
        <v>153</v>
      </c>
      <c r="F66" s="163"/>
      <c r="G66" s="8">
        <v>72.349999999999994</v>
      </c>
      <c r="H66" s="30">
        <v>73</v>
      </c>
      <c r="I66" s="66">
        <v>64.463333333333324</v>
      </c>
      <c r="J66" s="69">
        <v>62.833333333333336</v>
      </c>
      <c r="K66" s="81">
        <v>73.840909090909093</v>
      </c>
      <c r="L66" s="109">
        <v>75</v>
      </c>
      <c r="M66" s="103"/>
      <c r="N66" s="87">
        <f t="shared" si="1"/>
        <v>-11130.769230769132</v>
      </c>
      <c r="O66" s="63"/>
      <c r="P66" s="63"/>
      <c r="Q66" s="70">
        <f>(N66*((40/2)/100))</f>
        <v>-2226.1538461538266</v>
      </c>
      <c r="R66" s="148"/>
      <c r="S66" s="51" t="s">
        <v>152</v>
      </c>
      <c r="T66" s="48" t="s">
        <v>215</v>
      </c>
    </row>
    <row r="67" spans="1:21" ht="58.5" hidden="1" customHeight="1" x14ac:dyDescent="0.25">
      <c r="A67" s="140"/>
      <c r="B67" s="154"/>
      <c r="C67" s="16" t="s">
        <v>154</v>
      </c>
      <c r="D67" s="123" t="s">
        <v>155</v>
      </c>
      <c r="E67" s="123"/>
      <c r="F67" s="12">
        <v>30</v>
      </c>
      <c r="G67" s="8">
        <v>250</v>
      </c>
      <c r="H67" s="32" t="s">
        <v>156</v>
      </c>
      <c r="I67" s="44">
        <v>1975</v>
      </c>
      <c r="J67" s="8">
        <v>2166</v>
      </c>
      <c r="K67" s="80">
        <v>4548</v>
      </c>
      <c r="L67" s="30">
        <v>14070</v>
      </c>
      <c r="M67" s="102"/>
      <c r="N67" s="87">
        <f t="shared" si="1"/>
        <v>-1250</v>
      </c>
      <c r="O67" s="63"/>
      <c r="P67" s="63"/>
      <c r="Q67" s="70">
        <f t="shared" ref="Q67:Q83" si="7">(N67*(F67/100))</f>
        <v>-375</v>
      </c>
      <c r="R67" s="148"/>
      <c r="S67" s="51" t="s">
        <v>152</v>
      </c>
      <c r="T67" s="48" t="s">
        <v>215</v>
      </c>
    </row>
    <row r="68" spans="1:21" ht="62.25" hidden="1" customHeight="1" x14ac:dyDescent="0.25">
      <c r="A68" s="140"/>
      <c r="B68" s="154"/>
      <c r="C68" s="16" t="s">
        <v>157</v>
      </c>
      <c r="D68" s="123" t="s">
        <v>158</v>
      </c>
      <c r="E68" s="123"/>
      <c r="F68" s="12">
        <v>30</v>
      </c>
      <c r="G68" s="8">
        <v>21</v>
      </c>
      <c r="H68" s="30">
        <v>70</v>
      </c>
      <c r="I68" s="43">
        <v>30</v>
      </c>
      <c r="J68" s="8">
        <v>43</v>
      </c>
      <c r="K68" s="80">
        <v>306</v>
      </c>
      <c r="L68" s="30">
        <v>1338</v>
      </c>
      <c r="M68" s="102"/>
      <c r="N68" s="87">
        <f t="shared" si="1"/>
        <v>-42.857142857142854</v>
      </c>
      <c r="O68" s="63"/>
      <c r="P68" s="63"/>
      <c r="Q68" s="70">
        <f t="shared" si="7"/>
        <v>-12.857142857142856</v>
      </c>
      <c r="R68" s="149"/>
      <c r="S68" s="51" t="s">
        <v>152</v>
      </c>
      <c r="T68" s="48" t="s">
        <v>215</v>
      </c>
    </row>
    <row r="69" spans="1:21" ht="39" hidden="1" customHeight="1" x14ac:dyDescent="0.25">
      <c r="A69" s="140"/>
      <c r="B69" s="154" t="s">
        <v>159</v>
      </c>
      <c r="C69" s="18" t="s">
        <v>160</v>
      </c>
      <c r="D69" s="123" t="s">
        <v>161</v>
      </c>
      <c r="E69" s="123"/>
      <c r="F69" s="12">
        <v>25</v>
      </c>
      <c r="G69" s="7">
        <v>197</v>
      </c>
      <c r="H69" s="30">
        <v>240</v>
      </c>
      <c r="I69" s="39">
        <v>539</v>
      </c>
      <c r="J69" s="8">
        <v>589</v>
      </c>
      <c r="K69" s="80">
        <v>827</v>
      </c>
      <c r="L69" s="30">
        <v>2857</v>
      </c>
      <c r="M69" s="102"/>
      <c r="N69" s="87">
        <f t="shared" si="1"/>
        <v>-458.13953488372096</v>
      </c>
      <c r="O69" s="63"/>
      <c r="P69" s="63"/>
      <c r="Q69" s="70">
        <f t="shared" si="7"/>
        <v>-114.53488372093024</v>
      </c>
      <c r="R69" s="147">
        <f>SUM(Q69+Q70+Q71+Q72)</f>
        <v>-334.93937912542566</v>
      </c>
      <c r="S69" s="51" t="s">
        <v>152</v>
      </c>
      <c r="T69" s="48" t="s">
        <v>216</v>
      </c>
    </row>
    <row r="70" spans="1:21" ht="53.25" hidden="1" customHeight="1" x14ac:dyDescent="0.25">
      <c r="A70" s="140"/>
      <c r="B70" s="154"/>
      <c r="C70" s="18" t="s">
        <v>162</v>
      </c>
      <c r="D70" s="123" t="s">
        <v>163</v>
      </c>
      <c r="E70" s="123"/>
      <c r="F70" s="12">
        <v>25</v>
      </c>
      <c r="G70" s="8">
        <v>326</v>
      </c>
      <c r="H70" s="30">
        <v>400</v>
      </c>
      <c r="I70" s="43">
        <v>436</v>
      </c>
      <c r="J70" s="8">
        <v>537</v>
      </c>
      <c r="K70" s="80">
        <v>1663</v>
      </c>
      <c r="L70" s="30">
        <v>5578</v>
      </c>
      <c r="M70" s="102"/>
      <c r="N70" s="87">
        <f t="shared" ref="N70:N83" si="8">((M70-G70)/(H70-G70))*100</f>
        <v>-440.54054054054052</v>
      </c>
      <c r="O70" s="63"/>
      <c r="P70" s="63"/>
      <c r="Q70" s="70">
        <f t="shared" si="7"/>
        <v>-110.13513513513513</v>
      </c>
      <c r="R70" s="148"/>
      <c r="S70" s="51" t="s">
        <v>152</v>
      </c>
      <c r="T70" s="48" t="s">
        <v>216</v>
      </c>
    </row>
    <row r="71" spans="1:21" ht="39" hidden="1" customHeight="1" x14ac:dyDescent="0.25">
      <c r="A71" s="140"/>
      <c r="B71" s="154"/>
      <c r="C71" s="18" t="s">
        <v>164</v>
      </c>
      <c r="D71" s="123" t="s">
        <v>165</v>
      </c>
      <c r="E71" s="123"/>
      <c r="F71" s="12">
        <v>25</v>
      </c>
      <c r="G71" s="8">
        <v>18</v>
      </c>
      <c r="H71" s="30">
        <v>40</v>
      </c>
      <c r="I71" s="43">
        <v>28</v>
      </c>
      <c r="J71" s="8">
        <v>27</v>
      </c>
      <c r="K71" s="80">
        <v>128</v>
      </c>
      <c r="L71" s="30">
        <v>622</v>
      </c>
      <c r="M71" s="102"/>
      <c r="N71" s="87">
        <f t="shared" si="8"/>
        <v>-81.818181818181827</v>
      </c>
      <c r="O71" s="63"/>
      <c r="P71" s="63"/>
      <c r="Q71" s="70">
        <f t="shared" si="7"/>
        <v>-20.454545454545457</v>
      </c>
      <c r="R71" s="148"/>
      <c r="S71" s="51" t="s">
        <v>152</v>
      </c>
      <c r="T71" s="48" t="s">
        <v>216</v>
      </c>
      <c r="U71" s="20"/>
    </row>
    <row r="72" spans="1:21" ht="47.25" hidden="1" customHeight="1" x14ac:dyDescent="0.25">
      <c r="A72" s="140"/>
      <c r="B72" s="154"/>
      <c r="C72" s="18" t="s">
        <v>166</v>
      </c>
      <c r="D72" s="123" t="s">
        <v>167</v>
      </c>
      <c r="E72" s="123"/>
      <c r="F72" s="12">
        <v>25</v>
      </c>
      <c r="G72" s="8">
        <v>485</v>
      </c>
      <c r="H72" s="30">
        <v>620</v>
      </c>
      <c r="I72" s="43">
        <v>91</v>
      </c>
      <c r="J72" s="8">
        <v>105</v>
      </c>
      <c r="K72" s="80">
        <v>364</v>
      </c>
      <c r="L72" s="30">
        <v>1274</v>
      </c>
      <c r="M72" s="102"/>
      <c r="N72" s="87">
        <f t="shared" si="8"/>
        <v>-359.25925925925924</v>
      </c>
      <c r="O72" s="63"/>
      <c r="P72" s="63"/>
      <c r="Q72" s="70">
        <f t="shared" si="7"/>
        <v>-89.81481481481481</v>
      </c>
      <c r="R72" s="149"/>
      <c r="S72" s="51" t="s">
        <v>152</v>
      </c>
      <c r="T72" s="48" t="s">
        <v>216</v>
      </c>
    </row>
    <row r="73" spans="1:21" ht="46.5" hidden="1" customHeight="1" x14ac:dyDescent="0.35">
      <c r="A73" s="140"/>
      <c r="B73" s="154" t="s">
        <v>168</v>
      </c>
      <c r="C73" s="18" t="s">
        <v>169</v>
      </c>
      <c r="D73" s="123" t="s">
        <v>170</v>
      </c>
      <c r="E73" s="155"/>
      <c r="F73" s="15">
        <v>30</v>
      </c>
      <c r="G73" s="8">
        <v>4</v>
      </c>
      <c r="H73" s="30">
        <v>10</v>
      </c>
      <c r="I73" s="44">
        <v>6</v>
      </c>
      <c r="J73" s="8">
        <v>7</v>
      </c>
      <c r="K73" s="80">
        <v>0</v>
      </c>
      <c r="L73" s="30">
        <v>4</v>
      </c>
      <c r="M73" s="102"/>
      <c r="N73" s="87">
        <f t="shared" si="8"/>
        <v>-66.666666666666657</v>
      </c>
      <c r="O73" s="63"/>
      <c r="P73" s="63"/>
      <c r="Q73" s="70">
        <f t="shared" si="7"/>
        <v>-19.999999999999996</v>
      </c>
      <c r="R73" s="147">
        <f>SUM(Q73+Q74+Q75)</f>
        <v>-160</v>
      </c>
      <c r="S73" s="52" t="s">
        <v>152</v>
      </c>
      <c r="T73" s="48" t="s">
        <v>217</v>
      </c>
    </row>
    <row r="74" spans="1:21" ht="42" hidden="1" x14ac:dyDescent="0.35">
      <c r="A74" s="140"/>
      <c r="B74" s="154"/>
      <c r="C74" s="18" t="s">
        <v>171</v>
      </c>
      <c r="D74" s="123" t="s">
        <v>172</v>
      </c>
      <c r="E74" s="155"/>
      <c r="F74" s="15">
        <v>35</v>
      </c>
      <c r="G74" s="8">
        <v>20</v>
      </c>
      <c r="H74" s="30">
        <v>25</v>
      </c>
      <c r="I74" s="43">
        <v>148</v>
      </c>
      <c r="J74" s="8">
        <v>143</v>
      </c>
      <c r="K74" s="80">
        <v>347</v>
      </c>
      <c r="L74" s="30">
        <v>969</v>
      </c>
      <c r="M74" s="102"/>
      <c r="N74" s="87">
        <f t="shared" si="8"/>
        <v>-400</v>
      </c>
      <c r="O74" s="63"/>
      <c r="P74" s="63"/>
      <c r="Q74" s="70">
        <f t="shared" si="7"/>
        <v>-140</v>
      </c>
      <c r="R74" s="148"/>
      <c r="S74" s="52" t="s">
        <v>152</v>
      </c>
      <c r="T74" s="48" t="s">
        <v>217</v>
      </c>
    </row>
    <row r="75" spans="1:21" ht="49.5" hidden="1" customHeight="1" x14ac:dyDescent="0.35">
      <c r="A75" s="140"/>
      <c r="B75" s="154"/>
      <c r="C75" s="18" t="s">
        <v>173</v>
      </c>
      <c r="D75" s="123" t="s">
        <v>174</v>
      </c>
      <c r="E75" s="155"/>
      <c r="F75" s="21">
        <v>35</v>
      </c>
      <c r="G75" s="22">
        <v>0</v>
      </c>
      <c r="H75" s="33">
        <v>3</v>
      </c>
      <c r="I75" s="45">
        <v>1</v>
      </c>
      <c r="J75" s="22">
        <v>1</v>
      </c>
      <c r="K75" s="80">
        <v>4</v>
      </c>
      <c r="L75" s="30">
        <v>10</v>
      </c>
      <c r="M75" s="102"/>
      <c r="N75" s="87">
        <f t="shared" si="8"/>
        <v>0</v>
      </c>
      <c r="O75" s="63"/>
      <c r="P75" s="63"/>
      <c r="Q75" s="70">
        <f t="shared" si="7"/>
        <v>0</v>
      </c>
      <c r="R75" s="149"/>
      <c r="S75" s="53" t="s">
        <v>152</v>
      </c>
      <c r="T75" s="48" t="s">
        <v>217</v>
      </c>
    </row>
    <row r="76" spans="1:21" ht="42.75" hidden="1" customHeight="1" x14ac:dyDescent="0.35">
      <c r="A76" s="140"/>
      <c r="B76" s="154" t="s">
        <v>175</v>
      </c>
      <c r="C76" s="5" t="s">
        <v>176</v>
      </c>
      <c r="D76" s="155" t="s">
        <v>177</v>
      </c>
      <c r="E76" s="155"/>
      <c r="F76" s="15">
        <v>40</v>
      </c>
      <c r="G76" s="8">
        <v>4</v>
      </c>
      <c r="H76" s="30">
        <v>7.51</v>
      </c>
      <c r="I76" s="41">
        <v>41.62</v>
      </c>
      <c r="J76" s="69">
        <v>17.940000000000001</v>
      </c>
      <c r="K76" s="81">
        <v>6.49</v>
      </c>
      <c r="L76" s="109">
        <v>18.22</v>
      </c>
      <c r="M76" s="103"/>
      <c r="N76" s="87">
        <f t="shared" si="8"/>
        <v>-113.96011396011396</v>
      </c>
      <c r="O76" s="63"/>
      <c r="P76" s="63"/>
      <c r="Q76" s="70">
        <f t="shared" si="7"/>
        <v>-45.584045584045583</v>
      </c>
      <c r="R76" s="147">
        <f>SUM(Q76+Q77+Q78)</f>
        <v>-118.32968977036772</v>
      </c>
      <c r="S76" s="52" t="s">
        <v>178</v>
      </c>
      <c r="T76" s="48" t="s">
        <v>218</v>
      </c>
    </row>
    <row r="77" spans="1:21" ht="46.5" hidden="1" customHeight="1" x14ac:dyDescent="0.35">
      <c r="A77" s="140"/>
      <c r="B77" s="154"/>
      <c r="C77" s="5" t="s">
        <v>179</v>
      </c>
      <c r="D77" s="123" t="s">
        <v>180</v>
      </c>
      <c r="E77" s="123"/>
      <c r="F77" s="15">
        <v>30</v>
      </c>
      <c r="G77" s="8">
        <v>59</v>
      </c>
      <c r="H77" s="30">
        <v>85</v>
      </c>
      <c r="I77" s="41">
        <v>61.38</v>
      </c>
      <c r="J77" s="69">
        <v>44.57</v>
      </c>
      <c r="K77" s="81">
        <v>41.61</v>
      </c>
      <c r="L77" s="109">
        <v>57.12</v>
      </c>
      <c r="M77" s="103"/>
      <c r="N77" s="87">
        <f t="shared" si="8"/>
        <v>-226.92307692307691</v>
      </c>
      <c r="O77" s="63"/>
      <c r="P77" s="63"/>
      <c r="Q77" s="70">
        <f t="shared" si="7"/>
        <v>-68.076923076923066</v>
      </c>
      <c r="R77" s="148"/>
      <c r="S77" s="52" t="s">
        <v>178</v>
      </c>
      <c r="T77" s="48" t="s">
        <v>218</v>
      </c>
    </row>
    <row r="78" spans="1:21" ht="54" hidden="1" customHeight="1" x14ac:dyDescent="0.35">
      <c r="A78" s="140"/>
      <c r="B78" s="154"/>
      <c r="C78" s="5" t="s">
        <v>181</v>
      </c>
      <c r="D78" s="155" t="s">
        <v>182</v>
      </c>
      <c r="E78" s="155"/>
      <c r="F78" s="15">
        <v>30</v>
      </c>
      <c r="G78" s="8">
        <v>2.02</v>
      </c>
      <c r="H78" s="30">
        <v>15</v>
      </c>
      <c r="I78" s="41">
        <v>0.41628829099999998</v>
      </c>
      <c r="J78" s="69">
        <v>0.17942588100000001</v>
      </c>
      <c r="K78" s="81">
        <v>6.95</v>
      </c>
      <c r="L78" s="109">
        <v>18</v>
      </c>
      <c r="M78" s="103"/>
      <c r="N78" s="87">
        <f t="shared" si="8"/>
        <v>-15.562403697996919</v>
      </c>
      <c r="O78" s="63"/>
      <c r="P78" s="63"/>
      <c r="Q78" s="70">
        <f t="shared" si="7"/>
        <v>-4.6687211093990753</v>
      </c>
      <c r="R78" s="149"/>
      <c r="S78" s="52" t="s">
        <v>178</v>
      </c>
      <c r="T78" s="48" t="s">
        <v>218</v>
      </c>
    </row>
    <row r="79" spans="1:21" ht="49.5" hidden="1" customHeight="1" x14ac:dyDescent="0.25">
      <c r="A79" s="140" t="s">
        <v>183</v>
      </c>
      <c r="B79" s="142" t="s">
        <v>184</v>
      </c>
      <c r="C79" s="10" t="s">
        <v>185</v>
      </c>
      <c r="D79" s="145" t="s">
        <v>186</v>
      </c>
      <c r="E79" s="146"/>
      <c r="F79" s="15">
        <v>25</v>
      </c>
      <c r="G79" s="8">
        <v>10.14</v>
      </c>
      <c r="H79" s="30">
        <v>10.64</v>
      </c>
      <c r="I79" s="40">
        <v>10.24</v>
      </c>
      <c r="J79" s="6">
        <v>9.8699999999999992</v>
      </c>
      <c r="K79" s="85">
        <v>13.07</v>
      </c>
      <c r="L79" s="28">
        <v>12.536883122733519</v>
      </c>
      <c r="M79" s="107"/>
      <c r="N79" s="87">
        <f t="shared" si="8"/>
        <v>-2028</v>
      </c>
      <c r="O79" s="63"/>
      <c r="P79" s="63"/>
      <c r="Q79" s="70">
        <f t="shared" si="7"/>
        <v>-507</v>
      </c>
      <c r="R79" s="147">
        <f>SUM(Q79+Q80+Q81+Q82)</f>
        <v>-1696.5</v>
      </c>
      <c r="S79" s="54" t="s">
        <v>187</v>
      </c>
      <c r="T79" s="48" t="s">
        <v>219</v>
      </c>
    </row>
    <row r="80" spans="1:21" ht="49.5" hidden="1" customHeight="1" x14ac:dyDescent="0.25">
      <c r="A80" s="140"/>
      <c r="B80" s="143"/>
      <c r="C80" s="10" t="s">
        <v>188</v>
      </c>
      <c r="D80" s="150" t="s">
        <v>189</v>
      </c>
      <c r="E80" s="151"/>
      <c r="F80" s="15">
        <v>25</v>
      </c>
      <c r="G80" s="8">
        <v>3.44</v>
      </c>
      <c r="H80" s="30">
        <v>3.94</v>
      </c>
      <c r="I80" s="40">
        <v>3.54</v>
      </c>
      <c r="J80" s="6">
        <v>3.3987627445916195</v>
      </c>
      <c r="K80" s="85">
        <v>3.87</v>
      </c>
      <c r="L80" s="28">
        <v>4.0629368549418521</v>
      </c>
      <c r="M80" s="107"/>
      <c r="N80" s="87">
        <f t="shared" si="8"/>
        <v>-688</v>
      </c>
      <c r="O80" s="63"/>
      <c r="P80" s="63"/>
      <c r="Q80" s="70">
        <f t="shared" si="7"/>
        <v>-172</v>
      </c>
      <c r="R80" s="148"/>
      <c r="S80" s="54" t="s">
        <v>187</v>
      </c>
      <c r="T80" s="48" t="s">
        <v>219</v>
      </c>
    </row>
    <row r="81" spans="1:20" ht="49.5" hidden="1" customHeight="1" x14ac:dyDescent="0.25">
      <c r="A81" s="140"/>
      <c r="B81" s="143"/>
      <c r="C81" s="10" t="s">
        <v>190</v>
      </c>
      <c r="D81" s="150" t="s">
        <v>191</v>
      </c>
      <c r="E81" s="151"/>
      <c r="F81" s="15">
        <v>25</v>
      </c>
      <c r="G81" s="8">
        <v>5.52</v>
      </c>
      <c r="H81" s="30">
        <v>6.02</v>
      </c>
      <c r="I81" s="40">
        <v>5.62</v>
      </c>
      <c r="J81" s="6">
        <v>5.1973490031930023</v>
      </c>
      <c r="K81" s="85">
        <v>5.73</v>
      </c>
      <c r="L81" s="28">
        <v>6.0842677938902918</v>
      </c>
      <c r="M81" s="107"/>
      <c r="N81" s="87">
        <f t="shared" si="8"/>
        <v>-1104</v>
      </c>
      <c r="O81" s="63"/>
      <c r="P81" s="63"/>
      <c r="Q81" s="70">
        <f t="shared" si="7"/>
        <v>-276</v>
      </c>
      <c r="R81" s="148"/>
      <c r="S81" s="54" t="s">
        <v>187</v>
      </c>
      <c r="T81" s="48" t="s">
        <v>219</v>
      </c>
    </row>
    <row r="82" spans="1:20" ht="49.5" hidden="1" customHeight="1" x14ac:dyDescent="0.25">
      <c r="A82" s="140"/>
      <c r="B82" s="144"/>
      <c r="C82" s="10" t="s">
        <v>192</v>
      </c>
      <c r="D82" s="145" t="s">
        <v>193</v>
      </c>
      <c r="E82" s="146"/>
      <c r="F82" s="15">
        <v>25</v>
      </c>
      <c r="G82" s="8">
        <v>14.83</v>
      </c>
      <c r="H82" s="30">
        <v>15.33</v>
      </c>
      <c r="I82" s="40">
        <v>14.93</v>
      </c>
      <c r="J82" s="6">
        <v>12.328419771451754</v>
      </c>
      <c r="K82" s="85">
        <v>12.34</v>
      </c>
      <c r="L82" s="28">
        <v>13.351688106670675</v>
      </c>
      <c r="M82" s="107"/>
      <c r="N82" s="87">
        <f t="shared" si="8"/>
        <v>-2966</v>
      </c>
      <c r="O82" s="63"/>
      <c r="P82" s="63"/>
      <c r="Q82" s="70">
        <f t="shared" si="7"/>
        <v>-741.5</v>
      </c>
      <c r="R82" s="149"/>
      <c r="S82" s="54" t="s">
        <v>187</v>
      </c>
      <c r="T82" s="48" t="s">
        <v>219</v>
      </c>
    </row>
    <row r="83" spans="1:20" ht="54.75" hidden="1" customHeight="1" thickBot="1" x14ac:dyDescent="0.3">
      <c r="A83" s="141"/>
      <c r="B83" s="34" t="s">
        <v>194</v>
      </c>
      <c r="C83" s="35" t="s">
        <v>195</v>
      </c>
      <c r="D83" s="152" t="s">
        <v>196</v>
      </c>
      <c r="E83" s="153"/>
      <c r="F83" s="36">
        <v>100</v>
      </c>
      <c r="G83" s="37">
        <v>14500</v>
      </c>
      <c r="H83" s="38">
        <v>14750</v>
      </c>
      <c r="I83" s="46">
        <v>14550</v>
      </c>
      <c r="J83" s="37">
        <v>13946</v>
      </c>
      <c r="K83" s="89">
        <v>14792</v>
      </c>
      <c r="L83" s="38">
        <v>14802</v>
      </c>
      <c r="M83" s="108"/>
      <c r="N83" s="87">
        <f t="shared" si="8"/>
        <v>-5800</v>
      </c>
      <c r="O83" s="65"/>
      <c r="P83" s="65"/>
      <c r="Q83" s="72">
        <f t="shared" si="7"/>
        <v>-5800</v>
      </c>
      <c r="R83" s="73">
        <f>SUM(Q83)</f>
        <v>-5800</v>
      </c>
      <c r="S83" s="55" t="s">
        <v>134</v>
      </c>
      <c r="T83" s="49" t="s">
        <v>220</v>
      </c>
    </row>
    <row r="84" spans="1:20" x14ac:dyDescent="0.35">
      <c r="B84" s="23"/>
    </row>
    <row r="85" spans="1:20" x14ac:dyDescent="0.35">
      <c r="B85" s="23"/>
    </row>
    <row r="86" spans="1:20" x14ac:dyDescent="0.35">
      <c r="B86" s="23"/>
    </row>
  </sheetData>
  <autoFilter ref="C4:T83" xr:uid="{00000000-0009-0000-0000-000001000000}">
    <filterColumn colId="0" showButton="0"/>
    <filterColumn colId="1" showButton="0"/>
    <filterColumn colId="14" showButton="0"/>
    <filterColumn colId="16">
      <filters>
        <filter val="Orta Öğretim Hizmetleri Bölümü"/>
      </filters>
    </filterColumn>
  </autoFilter>
  <mergeCells count="133">
    <mergeCell ref="C4:E4"/>
    <mergeCell ref="Q4:R4"/>
    <mergeCell ref="A5:A22"/>
    <mergeCell ref="B5:B20"/>
    <mergeCell ref="C5:C7"/>
    <mergeCell ref="D5:D7"/>
    <mergeCell ref="F5:F7"/>
    <mergeCell ref="R5:R20"/>
    <mergeCell ref="C18:C20"/>
    <mergeCell ref="D18:D20"/>
    <mergeCell ref="B21:B22"/>
    <mergeCell ref="C21:C22"/>
    <mergeCell ref="D21:D22"/>
    <mergeCell ref="R21:R22"/>
    <mergeCell ref="C8:C10"/>
    <mergeCell ref="D8:D10"/>
    <mergeCell ref="F8:F10"/>
    <mergeCell ref="D11:E11"/>
    <mergeCell ref="C12:C14"/>
    <mergeCell ref="D12:D14"/>
    <mergeCell ref="F12:F20"/>
    <mergeCell ref="D15:D17"/>
    <mergeCell ref="C15:C17"/>
    <mergeCell ref="A23:A28"/>
    <mergeCell ref="B23:B25"/>
    <mergeCell ref="D23:E23"/>
    <mergeCell ref="R23:R25"/>
    <mergeCell ref="D24:E24"/>
    <mergeCell ref="D25:E25"/>
    <mergeCell ref="B26:B28"/>
    <mergeCell ref="D26:E26"/>
    <mergeCell ref="R26:R28"/>
    <mergeCell ref="D27:E27"/>
    <mergeCell ref="D28:E28"/>
    <mergeCell ref="A29:A42"/>
    <mergeCell ref="B29:B32"/>
    <mergeCell ref="B33:B40"/>
    <mergeCell ref="D33:E33"/>
    <mergeCell ref="R33:R40"/>
    <mergeCell ref="C34:C35"/>
    <mergeCell ref="D34:D35"/>
    <mergeCell ref="F34:F35"/>
    <mergeCell ref="C36:C37"/>
    <mergeCell ref="D42:E42"/>
    <mergeCell ref="D36:D37"/>
    <mergeCell ref="F36:F37"/>
    <mergeCell ref="C38:C39"/>
    <mergeCell ref="D38:D39"/>
    <mergeCell ref="F38:F39"/>
    <mergeCell ref="D40:E40"/>
    <mergeCell ref="D52:E52"/>
    <mergeCell ref="D53:E53"/>
    <mergeCell ref="D54:E54"/>
    <mergeCell ref="B55:B58"/>
    <mergeCell ref="D55:E55"/>
    <mergeCell ref="R55:R58"/>
    <mergeCell ref="C56:C57"/>
    <mergeCell ref="B41:B42"/>
    <mergeCell ref="D41:E41"/>
    <mergeCell ref="R41:R42"/>
    <mergeCell ref="R48:R50"/>
    <mergeCell ref="D49:E49"/>
    <mergeCell ref="D50:E50"/>
    <mergeCell ref="D44:E44"/>
    <mergeCell ref="D45:E45"/>
    <mergeCell ref="B73:B75"/>
    <mergeCell ref="D73:E73"/>
    <mergeCell ref="R73:R75"/>
    <mergeCell ref="D68:E68"/>
    <mergeCell ref="D29:E29"/>
    <mergeCell ref="R29:R32"/>
    <mergeCell ref="D30:E30"/>
    <mergeCell ref="D31:E31"/>
    <mergeCell ref="D32:E32"/>
    <mergeCell ref="B65:B68"/>
    <mergeCell ref="C65:C66"/>
    <mergeCell ref="D65:D66"/>
    <mergeCell ref="F65:F66"/>
    <mergeCell ref="R65:R68"/>
    <mergeCell ref="D59:E59"/>
    <mergeCell ref="B60:B61"/>
    <mergeCell ref="D60:E60"/>
    <mergeCell ref="R60:R61"/>
    <mergeCell ref="D61:E61"/>
    <mergeCell ref="B62:B64"/>
    <mergeCell ref="D62:E62"/>
    <mergeCell ref="R62:R64"/>
    <mergeCell ref="D74:E74"/>
    <mergeCell ref="D63:E63"/>
    <mergeCell ref="A79:A83"/>
    <mergeCell ref="B79:B82"/>
    <mergeCell ref="D79:E79"/>
    <mergeCell ref="R79:R82"/>
    <mergeCell ref="D80:E80"/>
    <mergeCell ref="D81:E81"/>
    <mergeCell ref="D82:E82"/>
    <mergeCell ref="D83:E83"/>
    <mergeCell ref="B76:B78"/>
    <mergeCell ref="D76:E76"/>
    <mergeCell ref="R76:R78"/>
    <mergeCell ref="D77:E77"/>
    <mergeCell ref="D78:E78"/>
    <mergeCell ref="A65:A78"/>
    <mergeCell ref="D75:E75"/>
    <mergeCell ref="D67:E67"/>
    <mergeCell ref="B69:B72"/>
    <mergeCell ref="D69:E69"/>
    <mergeCell ref="R69:R72"/>
    <mergeCell ref="D72:E72"/>
    <mergeCell ref="D70:E70"/>
    <mergeCell ref="D71:E71"/>
    <mergeCell ref="S3:T3"/>
    <mergeCell ref="D56:D57"/>
    <mergeCell ref="F56:F57"/>
    <mergeCell ref="D58:E58"/>
    <mergeCell ref="A2:T2"/>
    <mergeCell ref="A3:H3"/>
    <mergeCell ref="N3:P3"/>
    <mergeCell ref="Q3:R3"/>
    <mergeCell ref="I3:M3"/>
    <mergeCell ref="A59:A64"/>
    <mergeCell ref="D64:E64"/>
    <mergeCell ref="D46:E46"/>
    <mergeCell ref="A43:A58"/>
    <mergeCell ref="B43:B47"/>
    <mergeCell ref="D43:E43"/>
    <mergeCell ref="R43:R47"/>
    <mergeCell ref="D47:E47"/>
    <mergeCell ref="B48:B50"/>
    <mergeCell ref="D48:E48"/>
    <mergeCell ref="B51:B54"/>
    <mergeCell ref="D51:E51"/>
    <mergeCell ref="R51:R54"/>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L159"/>
  <sheetViews>
    <sheetView tabSelected="1" topLeftCell="D1" workbookViewId="0">
      <selection activeCell="E88" sqref="E88"/>
    </sheetView>
  </sheetViews>
  <sheetFormatPr defaultRowHeight="15" x14ac:dyDescent="0.25"/>
  <cols>
    <col min="1" max="1" width="10.5703125" customWidth="1"/>
    <col min="2" max="2" width="51.5703125" customWidth="1"/>
    <col min="3" max="3" width="11.28515625" customWidth="1"/>
    <col min="4" max="4" width="70" style="20" customWidth="1"/>
    <col min="5" max="6" width="24.7109375" customWidth="1"/>
    <col min="7" max="7" width="29.42578125" customWidth="1"/>
    <col min="8" max="8" width="24.7109375" customWidth="1"/>
    <col min="9" max="11" width="25.7109375" customWidth="1"/>
    <col min="12" max="12" width="22.42578125" customWidth="1"/>
  </cols>
  <sheetData>
    <row r="1" spans="1:12" ht="35.25" customHeight="1" x14ac:dyDescent="0.25">
      <c r="A1" s="206" t="s">
        <v>233</v>
      </c>
      <c r="B1" s="206"/>
      <c r="C1" s="206"/>
      <c r="D1" s="206"/>
      <c r="E1" s="206"/>
      <c r="F1" s="206"/>
      <c r="G1" s="206"/>
      <c r="H1" s="206"/>
      <c r="I1" s="206"/>
      <c r="J1" s="206"/>
      <c r="K1" s="206"/>
      <c r="L1" s="206"/>
    </row>
    <row r="2" spans="1:12" ht="25.5" customHeight="1" x14ac:dyDescent="0.25">
      <c r="A2" s="207" t="s">
        <v>234</v>
      </c>
      <c r="B2" s="207" t="s">
        <v>235</v>
      </c>
      <c r="C2" s="207" t="s">
        <v>236</v>
      </c>
      <c r="D2" s="207" t="s">
        <v>237</v>
      </c>
      <c r="E2" s="207" t="s">
        <v>653</v>
      </c>
      <c r="F2" s="207" t="s">
        <v>238</v>
      </c>
      <c r="G2" s="207" t="s">
        <v>239</v>
      </c>
      <c r="H2" s="207" t="s">
        <v>240</v>
      </c>
      <c r="I2" s="207" t="s">
        <v>241</v>
      </c>
      <c r="J2" s="90"/>
      <c r="K2" s="207" t="s">
        <v>242</v>
      </c>
      <c r="L2" s="207" t="s">
        <v>243</v>
      </c>
    </row>
    <row r="3" spans="1:12" ht="174.75" customHeight="1" x14ac:dyDescent="0.25">
      <c r="A3" s="208"/>
      <c r="B3" s="208"/>
      <c r="C3" s="208"/>
      <c r="D3" s="208"/>
      <c r="E3" s="208"/>
      <c r="F3" s="208"/>
      <c r="G3" s="208"/>
      <c r="H3" s="208"/>
      <c r="I3" s="208"/>
      <c r="J3" s="91" t="s">
        <v>646</v>
      </c>
      <c r="K3" s="208"/>
      <c r="L3" s="208"/>
    </row>
    <row r="4" spans="1:12" ht="30" hidden="1" x14ac:dyDescent="0.25">
      <c r="A4" s="193" t="s">
        <v>244</v>
      </c>
      <c r="B4" s="193" t="s">
        <v>245</v>
      </c>
      <c r="C4" s="92" t="s">
        <v>246</v>
      </c>
      <c r="D4" s="92" t="s">
        <v>247</v>
      </c>
      <c r="E4" s="92"/>
      <c r="F4" s="92"/>
      <c r="G4" s="92"/>
      <c r="H4" s="92"/>
      <c r="I4" s="93"/>
      <c r="J4" s="93"/>
      <c r="K4" s="93"/>
      <c r="L4" s="94" t="s">
        <v>248</v>
      </c>
    </row>
    <row r="5" spans="1:12" ht="45" hidden="1" x14ac:dyDescent="0.25">
      <c r="A5" s="194"/>
      <c r="B5" s="194"/>
      <c r="C5" s="92" t="s">
        <v>249</v>
      </c>
      <c r="D5" s="92" t="s">
        <v>250</v>
      </c>
      <c r="E5" s="92"/>
      <c r="F5" s="92"/>
      <c r="G5" s="92"/>
      <c r="H5" s="92"/>
      <c r="I5" s="93"/>
      <c r="J5" s="93"/>
      <c r="K5" s="93"/>
      <c r="L5" s="94" t="s">
        <v>248</v>
      </c>
    </row>
    <row r="6" spans="1:12" ht="60" hidden="1" x14ac:dyDescent="0.25">
      <c r="A6" s="194"/>
      <c r="B6" s="194"/>
      <c r="C6" s="92" t="s">
        <v>251</v>
      </c>
      <c r="D6" s="92" t="s">
        <v>252</v>
      </c>
      <c r="E6" s="92"/>
      <c r="F6" s="92"/>
      <c r="G6" s="92"/>
      <c r="H6" s="92"/>
      <c r="I6" s="93"/>
      <c r="J6" s="93"/>
      <c r="K6" s="93"/>
      <c r="L6" s="94" t="s">
        <v>248</v>
      </c>
    </row>
    <row r="7" spans="1:12" ht="30" hidden="1" x14ac:dyDescent="0.25">
      <c r="A7" s="194"/>
      <c r="B7" s="194"/>
      <c r="C7" s="92" t="s">
        <v>253</v>
      </c>
      <c r="D7" s="92" t="s">
        <v>254</v>
      </c>
      <c r="E7" s="92"/>
      <c r="F7" s="92"/>
      <c r="G7" s="92"/>
      <c r="H7" s="92"/>
      <c r="I7" s="93"/>
      <c r="J7" s="93"/>
      <c r="K7" s="93"/>
      <c r="L7" s="95" t="s">
        <v>248</v>
      </c>
    </row>
    <row r="8" spans="1:12" ht="45" hidden="1" x14ac:dyDescent="0.25">
      <c r="A8" s="194"/>
      <c r="B8" s="194"/>
      <c r="C8" s="92" t="s">
        <v>255</v>
      </c>
      <c r="D8" s="92" t="s">
        <v>256</v>
      </c>
      <c r="E8" s="92"/>
      <c r="F8" s="92"/>
      <c r="G8" s="92"/>
      <c r="H8" s="92"/>
      <c r="I8" s="93"/>
      <c r="J8" s="93"/>
      <c r="K8" s="93"/>
      <c r="L8" s="95" t="s">
        <v>248</v>
      </c>
    </row>
    <row r="9" spans="1:12" ht="45" hidden="1" x14ac:dyDescent="0.25">
      <c r="A9" s="194"/>
      <c r="B9" s="194"/>
      <c r="C9" s="92" t="s">
        <v>257</v>
      </c>
      <c r="D9" s="92" t="s">
        <v>258</v>
      </c>
      <c r="E9" s="92"/>
      <c r="F9" s="92"/>
      <c r="G9" s="92"/>
      <c r="H9" s="92"/>
      <c r="I9" s="93"/>
      <c r="J9" s="93"/>
      <c r="K9" s="93"/>
      <c r="L9" s="94" t="s">
        <v>248</v>
      </c>
    </row>
    <row r="10" spans="1:12" ht="30" hidden="1" x14ac:dyDescent="0.25">
      <c r="A10" s="195"/>
      <c r="B10" s="195"/>
      <c r="C10" s="92" t="s">
        <v>259</v>
      </c>
      <c r="D10" s="92" t="s">
        <v>260</v>
      </c>
      <c r="E10" s="92"/>
      <c r="F10" s="92"/>
      <c r="G10" s="92"/>
      <c r="H10" s="92"/>
      <c r="I10" s="93"/>
      <c r="J10" s="93"/>
      <c r="K10" s="93"/>
      <c r="L10" s="94" t="s">
        <v>248</v>
      </c>
    </row>
    <row r="11" spans="1:12" ht="45" hidden="1" x14ac:dyDescent="0.25">
      <c r="A11" s="193" t="s">
        <v>261</v>
      </c>
      <c r="B11" s="193" t="s">
        <v>262</v>
      </c>
      <c r="C11" s="92" t="s">
        <v>263</v>
      </c>
      <c r="D11" s="92" t="s">
        <v>264</v>
      </c>
      <c r="E11" s="92"/>
      <c r="F11" s="92"/>
      <c r="G11" s="92"/>
      <c r="H11" s="92"/>
      <c r="I11" s="93"/>
      <c r="J11" s="93"/>
      <c r="K11" s="93"/>
      <c r="L11" s="94" t="s">
        <v>248</v>
      </c>
    </row>
    <row r="12" spans="1:12" ht="45" hidden="1" x14ac:dyDescent="0.25">
      <c r="A12" s="194"/>
      <c r="B12" s="194"/>
      <c r="C12" s="92" t="s">
        <v>265</v>
      </c>
      <c r="D12" s="92" t="s">
        <v>266</v>
      </c>
      <c r="E12" s="92"/>
      <c r="F12" s="92"/>
      <c r="G12" s="92"/>
      <c r="H12" s="92"/>
      <c r="I12" s="93"/>
      <c r="J12" s="93"/>
      <c r="K12" s="93"/>
      <c r="L12" s="94" t="s">
        <v>267</v>
      </c>
    </row>
    <row r="13" spans="1:12" ht="30" hidden="1" x14ac:dyDescent="0.25">
      <c r="A13" s="194"/>
      <c r="B13" s="194"/>
      <c r="C13" s="92" t="s">
        <v>268</v>
      </c>
      <c r="D13" s="92" t="s">
        <v>269</v>
      </c>
      <c r="E13" s="92"/>
      <c r="F13" s="92"/>
      <c r="G13" s="92"/>
      <c r="H13" s="92"/>
      <c r="I13" s="93"/>
      <c r="J13" s="93"/>
      <c r="K13" s="93"/>
      <c r="L13" s="94" t="s">
        <v>267</v>
      </c>
    </row>
    <row r="14" spans="1:12" ht="45" hidden="1" x14ac:dyDescent="0.25">
      <c r="A14" s="194"/>
      <c r="B14" s="194"/>
      <c r="C14" s="92" t="s">
        <v>270</v>
      </c>
      <c r="D14" s="92" t="s">
        <v>271</v>
      </c>
      <c r="E14" s="92"/>
      <c r="F14" s="92"/>
      <c r="G14" s="92"/>
      <c r="H14" s="92"/>
      <c r="I14" s="93"/>
      <c r="J14" s="93"/>
      <c r="K14" s="93"/>
      <c r="L14" s="94" t="s">
        <v>267</v>
      </c>
    </row>
    <row r="15" spans="1:12" ht="45" hidden="1" x14ac:dyDescent="0.25">
      <c r="A15" s="194"/>
      <c r="B15" s="194"/>
      <c r="C15" s="92" t="s">
        <v>272</v>
      </c>
      <c r="D15" s="92" t="s">
        <v>273</v>
      </c>
      <c r="E15" s="92"/>
      <c r="F15" s="92"/>
      <c r="G15" s="92"/>
      <c r="H15" s="92"/>
      <c r="I15" s="93"/>
      <c r="J15" s="93"/>
      <c r="K15" s="93"/>
      <c r="L15" s="94" t="s">
        <v>267</v>
      </c>
    </row>
    <row r="16" spans="1:12" ht="45" hidden="1" x14ac:dyDescent="0.25">
      <c r="A16" s="194"/>
      <c r="B16" s="194"/>
      <c r="C16" s="92" t="s">
        <v>274</v>
      </c>
      <c r="D16" s="92" t="s">
        <v>275</v>
      </c>
      <c r="E16" s="92"/>
      <c r="F16" s="92"/>
      <c r="G16" s="92"/>
      <c r="H16" s="92"/>
      <c r="I16" s="93"/>
      <c r="J16" s="93"/>
      <c r="K16" s="93"/>
      <c r="L16" s="94" t="s">
        <v>267</v>
      </c>
    </row>
    <row r="17" spans="1:12" ht="30" hidden="1" x14ac:dyDescent="0.25">
      <c r="A17" s="194"/>
      <c r="B17" s="194"/>
      <c r="C17" s="92" t="s">
        <v>276</v>
      </c>
      <c r="D17" s="92" t="s">
        <v>277</v>
      </c>
      <c r="E17" s="92"/>
      <c r="F17" s="92"/>
      <c r="G17" s="92"/>
      <c r="H17" s="92"/>
      <c r="I17" s="93"/>
      <c r="J17" s="93"/>
      <c r="K17" s="93"/>
      <c r="L17" s="94" t="s">
        <v>278</v>
      </c>
    </row>
    <row r="18" spans="1:12" ht="60" hidden="1" x14ac:dyDescent="0.25">
      <c r="A18" s="195"/>
      <c r="B18" s="195"/>
      <c r="C18" s="92" t="s">
        <v>279</v>
      </c>
      <c r="D18" s="92" t="s">
        <v>280</v>
      </c>
      <c r="E18" s="92"/>
      <c r="F18" s="92"/>
      <c r="G18" s="92"/>
      <c r="H18" s="92"/>
      <c r="I18" s="93"/>
      <c r="J18" s="93"/>
      <c r="K18" s="93"/>
      <c r="L18" s="94" t="s">
        <v>281</v>
      </c>
    </row>
    <row r="19" spans="1:12" ht="24.75" hidden="1" customHeight="1" x14ac:dyDescent="0.25">
      <c r="A19" s="193" t="s">
        <v>282</v>
      </c>
      <c r="B19" s="193" t="s">
        <v>283</v>
      </c>
      <c r="C19" s="92" t="s">
        <v>284</v>
      </c>
      <c r="D19" s="92" t="s">
        <v>285</v>
      </c>
      <c r="E19" s="92"/>
      <c r="F19" s="92"/>
      <c r="G19" s="92"/>
      <c r="H19" s="92"/>
      <c r="I19" s="93"/>
      <c r="J19" s="93"/>
      <c r="K19" s="93"/>
      <c r="L19" s="94" t="s">
        <v>281</v>
      </c>
    </row>
    <row r="20" spans="1:12" ht="30" x14ac:dyDescent="0.25">
      <c r="A20" s="194"/>
      <c r="B20" s="194"/>
      <c r="C20" s="92" t="s">
        <v>286</v>
      </c>
      <c r="D20" s="92" t="s">
        <v>287</v>
      </c>
      <c r="E20" s="112"/>
      <c r="F20" s="112"/>
      <c r="G20" s="112"/>
      <c r="H20" s="112"/>
      <c r="I20" s="113"/>
      <c r="J20" s="113"/>
      <c r="K20" s="113"/>
      <c r="L20" s="94" t="s">
        <v>288</v>
      </c>
    </row>
    <row r="21" spans="1:12" ht="30" hidden="1" x14ac:dyDescent="0.25">
      <c r="A21" s="194"/>
      <c r="B21" s="194"/>
      <c r="C21" s="92" t="s">
        <v>289</v>
      </c>
      <c r="D21" s="92" t="s">
        <v>290</v>
      </c>
      <c r="E21" s="92"/>
      <c r="F21" s="92"/>
      <c r="G21" s="92"/>
      <c r="H21" s="92"/>
      <c r="I21" s="93"/>
      <c r="J21" s="93"/>
      <c r="K21" s="93"/>
      <c r="L21" s="94" t="s">
        <v>248</v>
      </c>
    </row>
    <row r="22" spans="1:12" ht="24.75" hidden="1" customHeight="1" x14ac:dyDescent="0.25">
      <c r="A22" s="194"/>
      <c r="B22" s="194"/>
      <c r="C22" s="92" t="s">
        <v>291</v>
      </c>
      <c r="D22" s="92" t="s">
        <v>292</v>
      </c>
      <c r="E22" s="92"/>
      <c r="F22" s="92"/>
      <c r="G22" s="92"/>
      <c r="H22" s="92"/>
      <c r="I22" s="93"/>
      <c r="J22" s="93"/>
      <c r="K22" s="93"/>
      <c r="L22" s="94" t="s">
        <v>293</v>
      </c>
    </row>
    <row r="23" spans="1:12" ht="45" hidden="1" x14ac:dyDescent="0.25">
      <c r="A23" s="195"/>
      <c r="B23" s="195"/>
      <c r="C23" s="92" t="s">
        <v>294</v>
      </c>
      <c r="D23" s="92" t="s">
        <v>295</v>
      </c>
      <c r="E23" s="92"/>
      <c r="F23" s="92"/>
      <c r="G23" s="92"/>
      <c r="H23" s="92"/>
      <c r="I23" s="93"/>
      <c r="J23" s="93"/>
      <c r="K23" s="93"/>
      <c r="L23" s="94" t="s">
        <v>267</v>
      </c>
    </row>
    <row r="24" spans="1:12" ht="60" hidden="1" x14ac:dyDescent="0.25">
      <c r="A24" s="193" t="s">
        <v>296</v>
      </c>
      <c r="B24" s="193" t="s">
        <v>297</v>
      </c>
      <c r="C24" s="92" t="s">
        <v>298</v>
      </c>
      <c r="D24" s="92" t="s">
        <v>299</v>
      </c>
      <c r="E24" s="92"/>
      <c r="F24" s="92"/>
      <c r="G24" s="92"/>
      <c r="H24" s="92"/>
      <c r="I24" s="93"/>
      <c r="J24" s="93"/>
      <c r="K24" s="93"/>
      <c r="L24" s="94" t="s">
        <v>278</v>
      </c>
    </row>
    <row r="25" spans="1:12" ht="30" hidden="1" x14ac:dyDescent="0.25">
      <c r="A25" s="194"/>
      <c r="B25" s="194"/>
      <c r="C25" s="92" t="s">
        <v>300</v>
      </c>
      <c r="D25" s="92" t="s">
        <v>301</v>
      </c>
      <c r="E25" s="92"/>
      <c r="F25" s="92"/>
      <c r="G25" s="92"/>
      <c r="H25" s="92"/>
      <c r="I25" s="93"/>
      <c r="J25" s="93"/>
      <c r="K25" s="93"/>
      <c r="L25" s="94" t="s">
        <v>278</v>
      </c>
    </row>
    <row r="26" spans="1:12" ht="30" hidden="1" x14ac:dyDescent="0.25">
      <c r="A26" s="194"/>
      <c r="B26" s="194"/>
      <c r="C26" s="92" t="s">
        <v>302</v>
      </c>
      <c r="D26" s="92" t="s">
        <v>303</v>
      </c>
      <c r="E26" s="92"/>
      <c r="F26" s="92"/>
      <c r="G26" s="92"/>
      <c r="H26" s="92"/>
      <c r="I26" s="93"/>
      <c r="J26" s="93"/>
      <c r="K26" s="93"/>
      <c r="L26" s="94" t="s">
        <v>278</v>
      </c>
    </row>
    <row r="27" spans="1:12" ht="45" hidden="1" x14ac:dyDescent="0.25">
      <c r="A27" s="194"/>
      <c r="B27" s="194"/>
      <c r="C27" s="92" t="s">
        <v>304</v>
      </c>
      <c r="D27" s="92" t="s">
        <v>305</v>
      </c>
      <c r="E27" s="92"/>
      <c r="F27" s="92"/>
      <c r="G27" s="92"/>
      <c r="H27" s="92"/>
      <c r="I27" s="93"/>
      <c r="J27" s="93"/>
      <c r="K27" s="93"/>
      <c r="L27" s="94" t="s">
        <v>278</v>
      </c>
    </row>
    <row r="28" spans="1:12" ht="45" hidden="1" x14ac:dyDescent="0.25">
      <c r="A28" s="195"/>
      <c r="B28" s="195"/>
      <c r="C28" s="92" t="s">
        <v>306</v>
      </c>
      <c r="D28" s="92" t="s">
        <v>307</v>
      </c>
      <c r="E28" s="92"/>
      <c r="F28" s="92"/>
      <c r="G28" s="92"/>
      <c r="H28" s="92"/>
      <c r="I28" s="93"/>
      <c r="J28" s="93"/>
      <c r="K28" s="93"/>
      <c r="L28" s="94" t="s">
        <v>278</v>
      </c>
    </row>
    <row r="29" spans="1:12" ht="30" hidden="1" x14ac:dyDescent="0.25">
      <c r="A29" s="193" t="s">
        <v>308</v>
      </c>
      <c r="B29" s="193" t="s">
        <v>309</v>
      </c>
      <c r="C29" s="92" t="s">
        <v>310</v>
      </c>
      <c r="D29" s="92" t="s">
        <v>311</v>
      </c>
      <c r="E29" s="92"/>
      <c r="F29" s="92"/>
      <c r="G29" s="92"/>
      <c r="H29" s="92"/>
      <c r="I29" s="93"/>
      <c r="J29" s="93"/>
      <c r="K29" s="93"/>
      <c r="L29" s="94" t="s">
        <v>278</v>
      </c>
    </row>
    <row r="30" spans="1:12" ht="30" hidden="1" x14ac:dyDescent="0.25">
      <c r="A30" s="194"/>
      <c r="B30" s="194"/>
      <c r="C30" s="92" t="s">
        <v>312</v>
      </c>
      <c r="D30" s="92" t="s">
        <v>313</v>
      </c>
      <c r="E30" s="92"/>
      <c r="F30" s="92"/>
      <c r="G30" s="92"/>
      <c r="H30" s="92"/>
      <c r="I30" s="93"/>
      <c r="J30" s="93"/>
      <c r="K30" s="93"/>
      <c r="L30" s="94" t="s">
        <v>314</v>
      </c>
    </row>
    <row r="31" spans="1:12" ht="30" hidden="1" x14ac:dyDescent="0.25">
      <c r="A31" s="194"/>
      <c r="B31" s="194"/>
      <c r="C31" s="92" t="s">
        <v>315</v>
      </c>
      <c r="D31" s="92" t="s">
        <v>316</v>
      </c>
      <c r="E31" s="92"/>
      <c r="F31" s="92"/>
      <c r="G31" s="92"/>
      <c r="H31" s="92"/>
      <c r="I31" s="93"/>
      <c r="J31" s="93"/>
      <c r="K31" s="93"/>
      <c r="L31" s="94" t="s">
        <v>314</v>
      </c>
    </row>
    <row r="32" spans="1:12" ht="30" hidden="1" x14ac:dyDescent="0.25">
      <c r="A32" s="194"/>
      <c r="B32" s="194"/>
      <c r="C32" s="92" t="s">
        <v>317</v>
      </c>
      <c r="D32" s="92" t="s">
        <v>318</v>
      </c>
      <c r="E32" s="92"/>
      <c r="F32" s="92"/>
      <c r="G32" s="92"/>
      <c r="H32" s="92"/>
      <c r="I32" s="93"/>
      <c r="J32" s="93"/>
      <c r="K32" s="93"/>
      <c r="L32" s="94" t="s">
        <v>278</v>
      </c>
    </row>
    <row r="33" spans="1:12" hidden="1" x14ac:dyDescent="0.25">
      <c r="A33" s="195"/>
      <c r="B33" s="195"/>
      <c r="C33" s="92" t="s">
        <v>319</v>
      </c>
      <c r="D33" s="92" t="s">
        <v>320</v>
      </c>
      <c r="E33" s="92"/>
      <c r="F33" s="92"/>
      <c r="G33" s="92"/>
      <c r="H33" s="92"/>
      <c r="I33" s="93"/>
      <c r="J33" s="93"/>
      <c r="K33" s="93"/>
      <c r="L33" s="94" t="s">
        <v>314</v>
      </c>
    </row>
    <row r="34" spans="1:12" ht="45" hidden="1" x14ac:dyDescent="0.25">
      <c r="A34" s="193" t="s">
        <v>321</v>
      </c>
      <c r="B34" s="193" t="s">
        <v>322</v>
      </c>
      <c r="C34" s="92" t="s">
        <v>323</v>
      </c>
      <c r="D34" s="92" t="s">
        <v>324</v>
      </c>
      <c r="E34" s="92"/>
      <c r="F34" s="92"/>
      <c r="G34" s="92"/>
      <c r="H34" s="92"/>
      <c r="I34" s="93"/>
      <c r="J34" s="93"/>
      <c r="K34" s="93"/>
      <c r="L34" s="94" t="s">
        <v>325</v>
      </c>
    </row>
    <row r="35" spans="1:12" ht="30" hidden="1" x14ac:dyDescent="0.25">
      <c r="A35" s="194"/>
      <c r="B35" s="194"/>
      <c r="C35" s="92" t="s">
        <v>326</v>
      </c>
      <c r="D35" s="92" t="s">
        <v>327</v>
      </c>
      <c r="E35" s="92"/>
      <c r="F35" s="92"/>
      <c r="G35" s="92"/>
      <c r="H35" s="92"/>
      <c r="I35" s="93"/>
      <c r="J35" s="93"/>
      <c r="K35" s="93"/>
      <c r="L35" s="94" t="s">
        <v>325</v>
      </c>
    </row>
    <row r="36" spans="1:12" ht="90" hidden="1" x14ac:dyDescent="0.25">
      <c r="A36" s="194"/>
      <c r="B36" s="194"/>
      <c r="C36" s="92" t="s">
        <v>328</v>
      </c>
      <c r="D36" s="92" t="s">
        <v>329</v>
      </c>
      <c r="E36" s="92"/>
      <c r="F36" s="92"/>
      <c r="G36" s="92"/>
      <c r="H36" s="92"/>
      <c r="I36" s="93"/>
      <c r="J36" s="93"/>
      <c r="K36" s="93"/>
      <c r="L36" s="94" t="s">
        <v>325</v>
      </c>
    </row>
    <row r="37" spans="1:12" ht="30" hidden="1" x14ac:dyDescent="0.25">
      <c r="A37" s="194"/>
      <c r="B37" s="194"/>
      <c r="C37" s="92" t="s">
        <v>330</v>
      </c>
      <c r="D37" s="92" t="s">
        <v>331</v>
      </c>
      <c r="E37" s="92"/>
      <c r="F37" s="92"/>
      <c r="G37" s="92"/>
      <c r="H37" s="92"/>
      <c r="I37" s="93"/>
      <c r="J37" s="93"/>
      <c r="K37" s="93"/>
      <c r="L37" s="94" t="s">
        <v>278</v>
      </c>
    </row>
    <row r="38" spans="1:12" ht="45" hidden="1" x14ac:dyDescent="0.25">
      <c r="A38" s="194"/>
      <c r="B38" s="194"/>
      <c r="C38" s="92" t="s">
        <v>332</v>
      </c>
      <c r="D38" s="92" t="s">
        <v>333</v>
      </c>
      <c r="E38" s="92"/>
      <c r="F38" s="92"/>
      <c r="G38" s="92"/>
      <c r="H38" s="92"/>
      <c r="I38" s="93"/>
      <c r="J38" s="93"/>
      <c r="K38" s="93"/>
      <c r="L38" s="94" t="s">
        <v>325</v>
      </c>
    </row>
    <row r="39" spans="1:12" ht="45" hidden="1" x14ac:dyDescent="0.25">
      <c r="A39" s="194"/>
      <c r="B39" s="194"/>
      <c r="C39" s="92" t="s">
        <v>334</v>
      </c>
      <c r="D39" s="92" t="s">
        <v>335</v>
      </c>
      <c r="E39" s="92"/>
      <c r="F39" s="92"/>
      <c r="G39" s="92"/>
      <c r="H39" s="92"/>
      <c r="I39" s="93"/>
      <c r="J39" s="93"/>
      <c r="K39" s="93"/>
      <c r="L39" s="94" t="s">
        <v>278</v>
      </c>
    </row>
    <row r="40" spans="1:12" ht="45" hidden="1" x14ac:dyDescent="0.25">
      <c r="A40" s="195"/>
      <c r="B40" s="195"/>
      <c r="C40" s="92" t="s">
        <v>336</v>
      </c>
      <c r="D40" s="92" t="s">
        <v>337</v>
      </c>
      <c r="E40" s="92"/>
      <c r="F40" s="92"/>
      <c r="G40" s="92"/>
      <c r="H40" s="92"/>
      <c r="I40" s="93"/>
      <c r="J40" s="93"/>
      <c r="K40" s="93"/>
      <c r="L40" s="94" t="s">
        <v>325</v>
      </c>
    </row>
    <row r="41" spans="1:12" ht="45" hidden="1" customHeight="1" x14ac:dyDescent="0.25">
      <c r="A41" s="193" t="s">
        <v>338</v>
      </c>
      <c r="B41" s="193" t="s">
        <v>339</v>
      </c>
      <c r="C41" s="93" t="s">
        <v>340</v>
      </c>
      <c r="D41" s="96" t="s">
        <v>341</v>
      </c>
      <c r="E41" s="96"/>
      <c r="F41" s="96"/>
      <c r="G41" s="96"/>
      <c r="H41" s="96"/>
      <c r="I41" s="93"/>
      <c r="J41" s="93"/>
      <c r="K41" s="93"/>
      <c r="L41" s="94" t="s">
        <v>281</v>
      </c>
    </row>
    <row r="42" spans="1:12" ht="38.25" hidden="1" x14ac:dyDescent="0.25">
      <c r="A42" s="194"/>
      <c r="B42" s="194"/>
      <c r="C42" s="97" t="s">
        <v>342</v>
      </c>
      <c r="D42" s="96" t="s">
        <v>343</v>
      </c>
      <c r="E42" s="96"/>
      <c r="F42" s="96"/>
      <c r="G42" s="96"/>
      <c r="H42" s="96"/>
      <c r="I42" s="93"/>
      <c r="J42" s="93"/>
      <c r="K42" s="93"/>
      <c r="L42" s="94" t="s">
        <v>281</v>
      </c>
    </row>
    <row r="43" spans="1:12" ht="25.5" hidden="1" x14ac:dyDescent="0.25">
      <c r="A43" s="195"/>
      <c r="B43" s="195"/>
      <c r="C43" s="96" t="s">
        <v>344</v>
      </c>
      <c r="D43" s="96" t="s">
        <v>345</v>
      </c>
      <c r="E43" s="97"/>
      <c r="F43" s="97"/>
      <c r="G43" s="97"/>
      <c r="H43" s="97"/>
      <c r="I43" s="93"/>
      <c r="J43" s="93"/>
      <c r="K43" s="93"/>
      <c r="L43" s="94" t="s">
        <v>281</v>
      </c>
    </row>
    <row r="44" spans="1:12" ht="60" hidden="1" customHeight="1" x14ac:dyDescent="0.25">
      <c r="A44" s="193" t="s">
        <v>346</v>
      </c>
      <c r="B44" s="193" t="s">
        <v>347</v>
      </c>
      <c r="C44" s="96" t="s">
        <v>348</v>
      </c>
      <c r="D44" s="96" t="s">
        <v>349</v>
      </c>
      <c r="E44" s="96"/>
      <c r="F44" s="96"/>
      <c r="G44" s="96"/>
      <c r="H44" s="96"/>
      <c r="I44" s="93"/>
      <c r="J44" s="93"/>
      <c r="K44" s="93"/>
      <c r="L44" s="94" t="s">
        <v>314</v>
      </c>
    </row>
    <row r="45" spans="1:12" ht="25.5" hidden="1" x14ac:dyDescent="0.25">
      <c r="A45" s="194"/>
      <c r="B45" s="194"/>
      <c r="C45" s="96" t="s">
        <v>350</v>
      </c>
      <c r="D45" s="96" t="s">
        <v>351</v>
      </c>
      <c r="E45" s="96"/>
      <c r="F45" s="96"/>
      <c r="G45" s="96"/>
      <c r="H45" s="96"/>
      <c r="I45" s="93"/>
      <c r="J45" s="93"/>
      <c r="K45" s="93"/>
      <c r="L45" s="94" t="s">
        <v>314</v>
      </c>
    </row>
    <row r="46" spans="1:12" ht="25.5" hidden="1" x14ac:dyDescent="0.25">
      <c r="A46" s="194"/>
      <c r="B46" s="194"/>
      <c r="C46" s="96" t="s">
        <v>352</v>
      </c>
      <c r="D46" s="96" t="s">
        <v>353</v>
      </c>
      <c r="E46" s="96"/>
      <c r="F46" s="96"/>
      <c r="G46" s="96"/>
      <c r="H46" s="96"/>
      <c r="I46" s="93"/>
      <c r="J46" s="93"/>
      <c r="K46" s="93"/>
      <c r="L46" s="94" t="s">
        <v>314</v>
      </c>
    </row>
    <row r="47" spans="1:12" ht="25.5" hidden="1" x14ac:dyDescent="0.25">
      <c r="A47" s="194"/>
      <c r="B47" s="194"/>
      <c r="C47" s="96" t="s">
        <v>354</v>
      </c>
      <c r="D47" s="96" t="s">
        <v>355</v>
      </c>
      <c r="E47" s="96"/>
      <c r="F47" s="96"/>
      <c r="G47" s="96"/>
      <c r="H47" s="96"/>
      <c r="I47" s="93"/>
      <c r="J47" s="93"/>
      <c r="K47" s="93"/>
      <c r="L47" s="94" t="s">
        <v>314</v>
      </c>
    </row>
    <row r="48" spans="1:12" ht="25.5" hidden="1" x14ac:dyDescent="0.25">
      <c r="A48" s="195"/>
      <c r="B48" s="195"/>
      <c r="C48" s="96" t="s">
        <v>356</v>
      </c>
      <c r="D48" s="96" t="s">
        <v>357</v>
      </c>
      <c r="E48" s="96"/>
      <c r="F48" s="96"/>
      <c r="G48" s="96"/>
      <c r="H48" s="96"/>
      <c r="I48" s="93"/>
      <c r="J48" s="93"/>
      <c r="K48" s="93"/>
      <c r="L48" s="94" t="s">
        <v>314</v>
      </c>
    </row>
    <row r="49" spans="1:12" ht="25.5" hidden="1" x14ac:dyDescent="0.25">
      <c r="A49" s="203" t="s">
        <v>358</v>
      </c>
      <c r="B49" s="203" t="s">
        <v>359</v>
      </c>
      <c r="C49" s="96" t="s">
        <v>360</v>
      </c>
      <c r="D49" s="96" t="s">
        <v>361</v>
      </c>
      <c r="E49" s="96"/>
      <c r="F49" s="96"/>
      <c r="G49" s="96"/>
      <c r="H49" s="96"/>
      <c r="I49" s="93"/>
      <c r="J49" s="93"/>
      <c r="K49" s="93"/>
      <c r="L49" s="94" t="s">
        <v>314</v>
      </c>
    </row>
    <row r="50" spans="1:12" ht="25.5" hidden="1" x14ac:dyDescent="0.25">
      <c r="A50" s="204"/>
      <c r="B50" s="204"/>
      <c r="C50" s="96" t="s">
        <v>362</v>
      </c>
      <c r="D50" s="96" t="s">
        <v>363</v>
      </c>
      <c r="E50" s="96"/>
      <c r="F50" s="96"/>
      <c r="G50" s="96"/>
      <c r="H50" s="96"/>
      <c r="I50" s="93"/>
      <c r="J50" s="93"/>
      <c r="K50" s="93"/>
      <c r="L50" s="94" t="s">
        <v>314</v>
      </c>
    </row>
    <row r="51" spans="1:12" ht="25.5" hidden="1" x14ac:dyDescent="0.25">
      <c r="A51" s="204"/>
      <c r="B51" s="204"/>
      <c r="C51" s="96" t="s">
        <v>364</v>
      </c>
      <c r="D51" s="96" t="s">
        <v>365</v>
      </c>
      <c r="E51" s="96"/>
      <c r="F51" s="96"/>
      <c r="G51" s="96"/>
      <c r="H51" s="96"/>
      <c r="I51" s="93"/>
      <c r="J51" s="93"/>
      <c r="K51" s="93"/>
      <c r="L51" s="94" t="s">
        <v>314</v>
      </c>
    </row>
    <row r="52" spans="1:12" ht="25.5" hidden="1" x14ac:dyDescent="0.25">
      <c r="A52" s="204"/>
      <c r="B52" s="204"/>
      <c r="C52" s="96" t="s">
        <v>366</v>
      </c>
      <c r="D52" s="96" t="s">
        <v>367</v>
      </c>
      <c r="E52" s="96"/>
      <c r="F52" s="96"/>
      <c r="G52" s="96"/>
      <c r="H52" s="96"/>
      <c r="I52" s="93"/>
      <c r="J52" s="93"/>
      <c r="K52" s="93"/>
      <c r="L52" s="94" t="s">
        <v>314</v>
      </c>
    </row>
    <row r="53" spans="1:12" ht="25.5" hidden="1" x14ac:dyDescent="0.25">
      <c r="A53" s="205"/>
      <c r="B53" s="205"/>
      <c r="C53" s="96" t="s">
        <v>368</v>
      </c>
      <c r="D53" s="96" t="s">
        <v>369</v>
      </c>
      <c r="E53" s="96"/>
      <c r="F53" s="96"/>
      <c r="G53" s="96"/>
      <c r="H53" s="96"/>
      <c r="I53" s="93"/>
      <c r="J53" s="93"/>
      <c r="K53" s="93"/>
      <c r="L53" s="94" t="s">
        <v>281</v>
      </c>
    </row>
    <row r="54" spans="1:12" ht="25.5" hidden="1" x14ac:dyDescent="0.25">
      <c r="A54" s="193" t="s">
        <v>370</v>
      </c>
      <c r="B54" s="193" t="s">
        <v>371</v>
      </c>
      <c r="C54" s="96" t="s">
        <v>372</v>
      </c>
      <c r="D54" s="96" t="s">
        <v>373</v>
      </c>
      <c r="E54" s="96"/>
      <c r="F54" s="96"/>
      <c r="G54" s="96"/>
      <c r="H54" s="96"/>
      <c r="I54" s="93"/>
      <c r="J54" s="93"/>
      <c r="K54" s="93"/>
      <c r="L54" s="94" t="s">
        <v>267</v>
      </c>
    </row>
    <row r="55" spans="1:12" ht="25.5" hidden="1" x14ac:dyDescent="0.25">
      <c r="A55" s="194"/>
      <c r="B55" s="194"/>
      <c r="C55" s="96" t="s">
        <v>374</v>
      </c>
      <c r="D55" s="96" t="s">
        <v>375</v>
      </c>
      <c r="E55" s="96"/>
      <c r="F55" s="96"/>
      <c r="G55" s="96"/>
      <c r="H55" s="96"/>
      <c r="I55" s="93"/>
      <c r="J55" s="93"/>
      <c r="K55" s="93"/>
      <c r="L55" s="94" t="s">
        <v>267</v>
      </c>
    </row>
    <row r="56" spans="1:12" ht="38.25" hidden="1" x14ac:dyDescent="0.25">
      <c r="A56" s="194"/>
      <c r="B56" s="194"/>
      <c r="C56" s="96" t="s">
        <v>376</v>
      </c>
      <c r="D56" s="96" t="s">
        <v>377</v>
      </c>
      <c r="E56" s="96"/>
      <c r="F56" s="96"/>
      <c r="G56" s="96"/>
      <c r="H56" s="96"/>
      <c r="I56" s="93"/>
      <c r="J56" s="93"/>
      <c r="K56" s="93"/>
      <c r="L56" s="94" t="s">
        <v>267</v>
      </c>
    </row>
    <row r="57" spans="1:12" ht="25.5" hidden="1" x14ac:dyDescent="0.25">
      <c r="A57" s="194"/>
      <c r="B57" s="194"/>
      <c r="C57" s="96" t="s">
        <v>378</v>
      </c>
      <c r="D57" s="96" t="s">
        <v>379</v>
      </c>
      <c r="E57" s="96"/>
      <c r="F57" s="96"/>
      <c r="G57" s="96"/>
      <c r="H57" s="96"/>
      <c r="I57" s="93"/>
      <c r="J57" s="93"/>
      <c r="K57" s="93"/>
      <c r="L57" s="94" t="s">
        <v>380</v>
      </c>
    </row>
    <row r="58" spans="1:12" ht="25.5" hidden="1" x14ac:dyDescent="0.25">
      <c r="A58" s="195"/>
      <c r="B58" s="195"/>
      <c r="C58" s="96" t="s">
        <v>381</v>
      </c>
      <c r="D58" s="96" t="s">
        <v>382</v>
      </c>
      <c r="E58" s="96"/>
      <c r="F58" s="96"/>
      <c r="G58" s="96"/>
      <c r="H58" s="96"/>
      <c r="I58" s="93"/>
      <c r="J58" s="93"/>
      <c r="K58" s="93"/>
      <c r="L58" s="94" t="s">
        <v>281</v>
      </c>
    </row>
    <row r="59" spans="1:12" ht="30" hidden="1" customHeight="1" x14ac:dyDescent="0.25">
      <c r="A59" s="193" t="s">
        <v>383</v>
      </c>
      <c r="B59" s="193" t="s">
        <v>384</v>
      </c>
      <c r="C59" s="96" t="s">
        <v>385</v>
      </c>
      <c r="D59" s="96" t="s">
        <v>386</v>
      </c>
      <c r="E59" s="96"/>
      <c r="F59" s="96"/>
      <c r="G59" s="96"/>
      <c r="H59" s="96"/>
      <c r="I59" s="93"/>
      <c r="J59" s="93"/>
      <c r="K59" s="93"/>
      <c r="L59" s="94" t="s">
        <v>380</v>
      </c>
    </row>
    <row r="60" spans="1:12" ht="51" hidden="1" x14ac:dyDescent="0.25">
      <c r="A60" s="194"/>
      <c r="B60" s="194"/>
      <c r="C60" s="96" t="s">
        <v>387</v>
      </c>
      <c r="D60" s="96" t="s">
        <v>388</v>
      </c>
      <c r="E60" s="96"/>
      <c r="F60" s="96"/>
      <c r="G60" s="96"/>
      <c r="H60" s="96"/>
      <c r="I60" s="93"/>
      <c r="J60" s="93"/>
      <c r="K60" s="93"/>
      <c r="L60" s="95" t="s">
        <v>267</v>
      </c>
    </row>
    <row r="61" spans="1:12" ht="25.5" hidden="1" x14ac:dyDescent="0.25">
      <c r="A61" s="195"/>
      <c r="B61" s="195"/>
      <c r="C61" s="96" t="s">
        <v>389</v>
      </c>
      <c r="D61" s="96" t="s">
        <v>390</v>
      </c>
      <c r="E61" s="96"/>
      <c r="F61" s="96"/>
      <c r="G61" s="96"/>
      <c r="H61" s="96"/>
      <c r="I61" s="93"/>
      <c r="J61" s="93"/>
      <c r="K61" s="93"/>
      <c r="L61" s="95" t="s">
        <v>314</v>
      </c>
    </row>
    <row r="62" spans="1:12" ht="38.25" hidden="1" x14ac:dyDescent="0.25">
      <c r="A62" s="193" t="s">
        <v>391</v>
      </c>
      <c r="B62" s="193" t="s">
        <v>392</v>
      </c>
      <c r="C62" s="96" t="s">
        <v>393</v>
      </c>
      <c r="D62" s="96" t="s">
        <v>394</v>
      </c>
      <c r="E62" s="96"/>
      <c r="F62" s="96"/>
      <c r="G62" s="96"/>
      <c r="H62" s="96"/>
      <c r="I62" s="93"/>
      <c r="J62" s="93"/>
      <c r="K62" s="93"/>
      <c r="L62" s="95" t="s">
        <v>281</v>
      </c>
    </row>
    <row r="63" spans="1:12" ht="25.5" hidden="1" x14ac:dyDescent="0.25">
      <c r="A63" s="194"/>
      <c r="B63" s="194"/>
      <c r="C63" s="96" t="s">
        <v>395</v>
      </c>
      <c r="D63" s="96" t="s">
        <v>396</v>
      </c>
      <c r="E63" s="96"/>
      <c r="F63" s="96"/>
      <c r="G63" s="96"/>
      <c r="H63" s="96"/>
      <c r="I63" s="93"/>
      <c r="J63" s="93"/>
      <c r="K63" s="93"/>
      <c r="L63" s="95" t="s">
        <v>267</v>
      </c>
    </row>
    <row r="64" spans="1:12" ht="25.5" hidden="1" x14ac:dyDescent="0.25">
      <c r="A64" s="194"/>
      <c r="B64" s="194"/>
      <c r="C64" s="96" t="s">
        <v>397</v>
      </c>
      <c r="D64" s="96" t="s">
        <v>398</v>
      </c>
      <c r="E64" s="96"/>
      <c r="F64" s="96"/>
      <c r="G64" s="96"/>
      <c r="H64" s="96"/>
      <c r="I64" s="93"/>
      <c r="J64" s="93"/>
      <c r="K64" s="93"/>
      <c r="L64" s="95" t="s">
        <v>399</v>
      </c>
    </row>
    <row r="65" spans="1:12" ht="25.5" hidden="1" x14ac:dyDescent="0.25">
      <c r="A65" s="194"/>
      <c r="B65" s="194"/>
      <c r="C65" s="96" t="s">
        <v>400</v>
      </c>
      <c r="D65" s="96" t="s">
        <v>401</v>
      </c>
      <c r="E65" s="96"/>
      <c r="F65" s="96"/>
      <c r="G65" s="96"/>
      <c r="H65" s="96"/>
      <c r="I65" s="93"/>
      <c r="J65" s="93"/>
      <c r="K65" s="93"/>
      <c r="L65" s="95" t="s">
        <v>267</v>
      </c>
    </row>
    <row r="66" spans="1:12" ht="25.5" hidden="1" x14ac:dyDescent="0.25">
      <c r="A66" s="195"/>
      <c r="B66" s="195"/>
      <c r="C66" s="97" t="s">
        <v>402</v>
      </c>
      <c r="D66" s="96" t="s">
        <v>403</v>
      </c>
      <c r="E66" s="96"/>
      <c r="F66" s="96"/>
      <c r="G66" s="96"/>
      <c r="H66" s="96"/>
      <c r="I66" s="93"/>
      <c r="J66" s="93"/>
      <c r="K66" s="93"/>
      <c r="L66" s="95" t="s">
        <v>281</v>
      </c>
    </row>
    <row r="67" spans="1:12" ht="38.25" hidden="1" x14ac:dyDescent="0.25">
      <c r="A67" s="193" t="s">
        <v>404</v>
      </c>
      <c r="B67" s="193" t="s">
        <v>405</v>
      </c>
      <c r="C67" s="97" t="s">
        <v>406</v>
      </c>
      <c r="D67" s="96" t="s">
        <v>407</v>
      </c>
      <c r="E67" s="96"/>
      <c r="F67" s="96"/>
      <c r="G67" s="96"/>
      <c r="H67" s="96"/>
      <c r="I67" s="93"/>
      <c r="J67" s="93"/>
      <c r="K67" s="93"/>
      <c r="L67" s="95" t="s">
        <v>293</v>
      </c>
    </row>
    <row r="68" spans="1:12" ht="25.5" hidden="1" x14ac:dyDescent="0.25">
      <c r="A68" s="194"/>
      <c r="B68" s="194"/>
      <c r="C68" s="97" t="s">
        <v>408</v>
      </c>
      <c r="D68" s="96" t="s">
        <v>409</v>
      </c>
      <c r="E68" s="96"/>
      <c r="F68" s="96"/>
      <c r="G68" s="96"/>
      <c r="H68" s="96"/>
      <c r="I68" s="93"/>
      <c r="J68" s="93"/>
      <c r="K68" s="93"/>
      <c r="L68" s="95" t="s">
        <v>267</v>
      </c>
    </row>
    <row r="69" spans="1:12" ht="25.5" hidden="1" x14ac:dyDescent="0.25">
      <c r="A69" s="194"/>
      <c r="B69" s="194"/>
      <c r="C69" s="97" t="s">
        <v>410</v>
      </c>
      <c r="D69" s="96" t="s">
        <v>411</v>
      </c>
      <c r="E69" s="96"/>
      <c r="F69" s="96"/>
      <c r="G69" s="96"/>
      <c r="H69" s="96"/>
      <c r="I69" s="93"/>
      <c r="J69" s="93"/>
      <c r="K69" s="93"/>
      <c r="L69" s="95" t="s">
        <v>399</v>
      </c>
    </row>
    <row r="70" spans="1:12" ht="30" hidden="1" x14ac:dyDescent="0.25">
      <c r="A70" s="195"/>
      <c r="B70" s="195"/>
      <c r="C70" s="93" t="s">
        <v>412</v>
      </c>
      <c r="D70" s="98" t="s">
        <v>413</v>
      </c>
      <c r="E70" s="98"/>
      <c r="F70" s="98"/>
      <c r="G70" s="98"/>
      <c r="H70" s="98"/>
      <c r="I70" s="93"/>
      <c r="J70" s="93"/>
      <c r="K70" s="93"/>
      <c r="L70" s="95" t="s">
        <v>267</v>
      </c>
    </row>
    <row r="71" spans="1:12" ht="75" hidden="1" x14ac:dyDescent="0.25">
      <c r="A71" s="193" t="s">
        <v>414</v>
      </c>
      <c r="B71" s="193" t="s">
        <v>415</v>
      </c>
      <c r="C71" s="93" t="s">
        <v>416</v>
      </c>
      <c r="D71" s="98" t="s">
        <v>417</v>
      </c>
      <c r="E71" s="98"/>
      <c r="F71" s="98"/>
      <c r="G71" s="98"/>
      <c r="H71" s="98"/>
      <c r="I71" s="93"/>
      <c r="J71" s="93"/>
      <c r="K71" s="93"/>
      <c r="L71" s="99" t="s">
        <v>418</v>
      </c>
    </row>
    <row r="72" spans="1:12" ht="30" hidden="1" x14ac:dyDescent="0.25">
      <c r="A72" s="194"/>
      <c r="B72" s="194"/>
      <c r="C72" s="93" t="s">
        <v>419</v>
      </c>
      <c r="D72" s="98" t="s">
        <v>420</v>
      </c>
      <c r="E72" s="98"/>
      <c r="F72" s="98"/>
      <c r="G72" s="98"/>
      <c r="H72" s="98"/>
      <c r="I72" s="93"/>
      <c r="J72" s="93"/>
      <c r="K72" s="93"/>
      <c r="L72" s="99" t="s">
        <v>293</v>
      </c>
    </row>
    <row r="73" spans="1:12" ht="30" hidden="1" x14ac:dyDescent="0.25">
      <c r="A73" s="195"/>
      <c r="B73" s="195"/>
      <c r="C73" s="93" t="s">
        <v>421</v>
      </c>
      <c r="D73" s="98" t="s">
        <v>422</v>
      </c>
      <c r="E73" s="98"/>
      <c r="F73" s="98"/>
      <c r="G73" s="98"/>
      <c r="H73" s="98"/>
      <c r="I73" s="93"/>
      <c r="J73" s="93"/>
      <c r="K73" s="93"/>
      <c r="L73" s="99" t="s">
        <v>293</v>
      </c>
    </row>
    <row r="74" spans="1:12" ht="60" hidden="1" x14ac:dyDescent="0.25">
      <c r="A74" s="193" t="s">
        <v>423</v>
      </c>
      <c r="B74" s="193" t="s">
        <v>424</v>
      </c>
      <c r="C74" s="93" t="s">
        <v>425</v>
      </c>
      <c r="D74" s="98" t="s">
        <v>426</v>
      </c>
      <c r="E74" s="98"/>
      <c r="F74" s="98"/>
      <c r="G74" s="98"/>
      <c r="H74" s="98"/>
      <c r="I74" s="93"/>
      <c r="J74" s="93"/>
      <c r="K74" s="93"/>
      <c r="L74" s="95" t="s">
        <v>267</v>
      </c>
    </row>
    <row r="75" spans="1:12" ht="30" hidden="1" x14ac:dyDescent="0.25">
      <c r="A75" s="194"/>
      <c r="B75" s="194"/>
      <c r="C75" s="93" t="s">
        <v>427</v>
      </c>
      <c r="D75" s="98" t="s">
        <v>428</v>
      </c>
      <c r="E75" s="98"/>
      <c r="F75" s="98"/>
      <c r="G75" s="98"/>
      <c r="H75" s="98"/>
      <c r="I75" s="93"/>
      <c r="J75" s="93"/>
      <c r="K75" s="93"/>
      <c r="L75" s="95" t="s">
        <v>267</v>
      </c>
    </row>
    <row r="76" spans="1:12" ht="30" hidden="1" x14ac:dyDescent="0.25">
      <c r="A76" s="194"/>
      <c r="B76" s="194"/>
      <c r="C76" s="93" t="s">
        <v>429</v>
      </c>
      <c r="D76" s="98" t="s">
        <v>430</v>
      </c>
      <c r="E76" s="98"/>
      <c r="F76" s="98"/>
      <c r="G76" s="98"/>
      <c r="H76" s="98"/>
      <c r="I76" s="93"/>
      <c r="J76" s="93"/>
      <c r="K76" s="93"/>
      <c r="L76" s="95" t="s">
        <v>267</v>
      </c>
    </row>
    <row r="77" spans="1:12" ht="30" hidden="1" x14ac:dyDescent="0.25">
      <c r="A77" s="194"/>
      <c r="B77" s="194"/>
      <c r="C77" s="93" t="s">
        <v>431</v>
      </c>
      <c r="D77" s="98" t="s">
        <v>432</v>
      </c>
      <c r="E77" s="98"/>
      <c r="F77" s="98"/>
      <c r="G77" s="98"/>
      <c r="H77" s="98"/>
      <c r="I77" s="93"/>
      <c r="J77" s="93"/>
      <c r="K77" s="93"/>
      <c r="L77" s="95" t="s">
        <v>399</v>
      </c>
    </row>
    <row r="78" spans="1:12" ht="45" hidden="1" x14ac:dyDescent="0.25">
      <c r="A78" s="195"/>
      <c r="B78" s="195"/>
      <c r="C78" s="93" t="s">
        <v>433</v>
      </c>
      <c r="D78" s="98" t="s">
        <v>434</v>
      </c>
      <c r="E78" s="98"/>
      <c r="F78" s="98"/>
      <c r="G78" s="98"/>
      <c r="H78" s="98"/>
      <c r="I78" s="93"/>
      <c r="J78" s="93"/>
      <c r="K78" s="93"/>
      <c r="L78" s="95" t="s">
        <v>281</v>
      </c>
    </row>
    <row r="79" spans="1:12" ht="30" hidden="1" x14ac:dyDescent="0.25">
      <c r="A79" s="193" t="s">
        <v>435</v>
      </c>
      <c r="B79" s="193" t="s">
        <v>436</v>
      </c>
      <c r="C79" s="93" t="s">
        <v>437</v>
      </c>
      <c r="D79" s="98" t="s">
        <v>438</v>
      </c>
      <c r="E79" s="98"/>
      <c r="F79" s="98"/>
      <c r="G79" s="98"/>
      <c r="H79" s="98"/>
      <c r="I79" s="93"/>
      <c r="J79" s="93"/>
      <c r="K79" s="93"/>
      <c r="L79" s="94" t="s">
        <v>267</v>
      </c>
    </row>
    <row r="80" spans="1:12" ht="45" hidden="1" x14ac:dyDescent="0.25">
      <c r="A80" s="194"/>
      <c r="B80" s="194"/>
      <c r="C80" s="93" t="s">
        <v>439</v>
      </c>
      <c r="D80" s="98" t="s">
        <v>440</v>
      </c>
      <c r="E80" s="98"/>
      <c r="F80" s="98"/>
      <c r="G80" s="98"/>
      <c r="H80" s="98"/>
      <c r="I80" s="93"/>
      <c r="J80" s="93"/>
      <c r="K80" s="93"/>
      <c r="L80" s="95" t="s">
        <v>267</v>
      </c>
    </row>
    <row r="81" spans="1:12" ht="30" hidden="1" x14ac:dyDescent="0.25">
      <c r="A81" s="195"/>
      <c r="B81" s="195"/>
      <c r="C81" s="93" t="s">
        <v>441</v>
      </c>
      <c r="D81" s="98" t="s">
        <v>442</v>
      </c>
      <c r="E81" s="98"/>
      <c r="F81" s="98"/>
      <c r="G81" s="98"/>
      <c r="H81" s="98"/>
      <c r="I81" s="93"/>
      <c r="J81" s="93"/>
      <c r="K81" s="93"/>
      <c r="L81" s="95" t="s">
        <v>267</v>
      </c>
    </row>
    <row r="82" spans="1:12" ht="30" x14ac:dyDescent="0.25">
      <c r="A82" s="197" t="s">
        <v>443</v>
      </c>
      <c r="B82" s="200" t="s">
        <v>444</v>
      </c>
      <c r="C82" s="93" t="s">
        <v>445</v>
      </c>
      <c r="D82" s="98" t="s">
        <v>446</v>
      </c>
      <c r="E82" s="114"/>
      <c r="F82" s="114"/>
      <c r="G82" s="114"/>
      <c r="H82" s="114"/>
      <c r="I82" s="113"/>
      <c r="J82" s="113"/>
      <c r="K82" s="113"/>
      <c r="L82" s="94" t="s">
        <v>288</v>
      </c>
    </row>
    <row r="83" spans="1:12" ht="30" x14ac:dyDescent="0.25">
      <c r="A83" s="198"/>
      <c r="B83" s="201"/>
      <c r="C83" s="93" t="s">
        <v>447</v>
      </c>
      <c r="D83" s="98" t="s">
        <v>398</v>
      </c>
      <c r="E83" s="114"/>
      <c r="F83" s="114"/>
      <c r="G83" s="114"/>
      <c r="H83" s="114"/>
      <c r="I83" s="113"/>
      <c r="J83" s="113"/>
      <c r="K83" s="113"/>
      <c r="L83" s="94" t="s">
        <v>288</v>
      </c>
    </row>
    <row r="84" spans="1:12" ht="30" hidden="1" x14ac:dyDescent="0.25">
      <c r="A84" s="198"/>
      <c r="B84" s="201"/>
      <c r="C84" s="93" t="s">
        <v>448</v>
      </c>
      <c r="D84" s="98" t="s">
        <v>449</v>
      </c>
      <c r="E84" s="98"/>
      <c r="F84" s="98"/>
      <c r="G84" s="98"/>
      <c r="H84" s="98"/>
      <c r="I84" s="93"/>
      <c r="J84" s="93"/>
      <c r="K84" s="93"/>
      <c r="L84" s="94" t="s">
        <v>293</v>
      </c>
    </row>
    <row r="85" spans="1:12" ht="30" x14ac:dyDescent="0.25">
      <c r="A85" s="198"/>
      <c r="B85" s="201"/>
      <c r="C85" s="93" t="s">
        <v>450</v>
      </c>
      <c r="D85" s="98" t="s">
        <v>451</v>
      </c>
      <c r="E85" s="114"/>
      <c r="F85" s="114"/>
      <c r="G85" s="114"/>
      <c r="H85" s="114"/>
      <c r="I85" s="113"/>
      <c r="J85" s="113"/>
      <c r="K85" s="113"/>
      <c r="L85" s="94" t="s">
        <v>288</v>
      </c>
    </row>
    <row r="86" spans="1:12" ht="75" x14ac:dyDescent="0.25">
      <c r="A86" s="198"/>
      <c r="B86" s="201"/>
      <c r="C86" s="93" t="s">
        <v>452</v>
      </c>
      <c r="D86" s="98" t="s">
        <v>396</v>
      </c>
      <c r="E86" s="120" t="s">
        <v>662</v>
      </c>
      <c r="F86" s="121" t="s">
        <v>665</v>
      </c>
      <c r="G86" s="119" t="s">
        <v>666</v>
      </c>
      <c r="H86" s="114" t="s">
        <v>663</v>
      </c>
      <c r="I86" s="113" t="s">
        <v>664</v>
      </c>
      <c r="J86" s="113"/>
      <c r="K86" s="113"/>
      <c r="L86" s="94" t="s">
        <v>288</v>
      </c>
    </row>
    <row r="87" spans="1:12" ht="30" x14ac:dyDescent="0.25">
      <c r="A87" s="198"/>
      <c r="B87" s="201"/>
      <c r="C87" s="93" t="s">
        <v>453</v>
      </c>
      <c r="D87" s="98" t="s">
        <v>454</v>
      </c>
      <c r="E87" s="113"/>
      <c r="F87" s="113"/>
      <c r="G87" s="113"/>
      <c r="H87" s="113"/>
      <c r="I87" s="113"/>
      <c r="J87" s="113"/>
      <c r="K87" s="113"/>
      <c r="L87" s="94" t="s">
        <v>288</v>
      </c>
    </row>
    <row r="88" spans="1:12" ht="45" x14ac:dyDescent="0.25">
      <c r="A88" s="199"/>
      <c r="B88" s="202"/>
      <c r="C88" s="93" t="s">
        <v>455</v>
      </c>
      <c r="D88" s="98" t="s">
        <v>456</v>
      </c>
      <c r="E88" s="113"/>
      <c r="F88" s="113"/>
      <c r="G88" s="113"/>
      <c r="H88" s="113"/>
      <c r="I88" s="113"/>
      <c r="J88" s="113"/>
      <c r="K88" s="113"/>
      <c r="L88" s="94" t="s">
        <v>288</v>
      </c>
    </row>
    <row r="89" spans="1:12" ht="45" x14ac:dyDescent="0.25">
      <c r="A89" s="193" t="s">
        <v>457</v>
      </c>
      <c r="B89" s="193" t="s">
        <v>458</v>
      </c>
      <c r="C89" s="93" t="s">
        <v>459</v>
      </c>
      <c r="D89" s="98" t="s">
        <v>460</v>
      </c>
      <c r="E89" s="113" t="s">
        <v>667</v>
      </c>
      <c r="F89" s="118" t="s">
        <v>669</v>
      </c>
      <c r="G89" s="114"/>
      <c r="H89" s="114" t="s">
        <v>668</v>
      </c>
      <c r="I89" s="113" t="s">
        <v>664</v>
      </c>
      <c r="J89" s="113"/>
      <c r="K89" s="113"/>
      <c r="L89" s="94" t="s">
        <v>288</v>
      </c>
    </row>
    <row r="90" spans="1:12" ht="45" x14ac:dyDescent="0.25">
      <c r="A90" s="194"/>
      <c r="B90" s="194"/>
      <c r="C90" s="93" t="s">
        <v>461</v>
      </c>
      <c r="D90" s="98" t="s">
        <v>462</v>
      </c>
      <c r="E90" s="113"/>
      <c r="F90" s="113"/>
      <c r="G90" s="113"/>
      <c r="H90" s="113"/>
      <c r="I90" s="113"/>
      <c r="J90" s="113"/>
      <c r="K90" s="113"/>
      <c r="L90" s="94" t="s">
        <v>288</v>
      </c>
    </row>
    <row r="91" spans="1:12" ht="30" x14ac:dyDescent="0.25">
      <c r="A91" s="195"/>
      <c r="B91" s="195"/>
      <c r="C91" s="93" t="s">
        <v>463</v>
      </c>
      <c r="D91" s="98" t="s">
        <v>464</v>
      </c>
      <c r="E91" s="113"/>
      <c r="F91" s="113"/>
      <c r="G91" s="113"/>
      <c r="H91" s="113"/>
      <c r="I91" s="113"/>
      <c r="J91" s="113"/>
      <c r="K91" s="113"/>
      <c r="L91" s="94" t="s">
        <v>288</v>
      </c>
    </row>
    <row r="92" spans="1:12" ht="30" x14ac:dyDescent="0.25">
      <c r="A92" s="193" t="s">
        <v>465</v>
      </c>
      <c r="B92" s="193" t="s">
        <v>466</v>
      </c>
      <c r="C92" s="93" t="s">
        <v>467</v>
      </c>
      <c r="D92" s="98" t="s">
        <v>468</v>
      </c>
      <c r="E92" s="113"/>
      <c r="F92" s="113"/>
      <c r="G92" s="113"/>
      <c r="H92" s="113"/>
      <c r="I92" s="113"/>
      <c r="J92" s="113"/>
      <c r="K92" s="113"/>
      <c r="L92" s="94" t="s">
        <v>288</v>
      </c>
    </row>
    <row r="93" spans="1:12" ht="60" x14ac:dyDescent="0.25">
      <c r="A93" s="194"/>
      <c r="B93" s="194"/>
      <c r="C93" s="93" t="s">
        <v>469</v>
      </c>
      <c r="D93" s="98" t="s">
        <v>470</v>
      </c>
      <c r="E93" s="113" t="s">
        <v>670</v>
      </c>
      <c r="F93" s="113" t="s">
        <v>673</v>
      </c>
      <c r="G93" s="114" t="s">
        <v>671</v>
      </c>
      <c r="H93" s="114" t="s">
        <v>672</v>
      </c>
      <c r="I93" s="113" t="s">
        <v>664</v>
      </c>
      <c r="J93" s="113"/>
      <c r="K93" s="113"/>
      <c r="L93" s="94" t="s">
        <v>288</v>
      </c>
    </row>
    <row r="94" spans="1:12" ht="60" x14ac:dyDescent="0.25">
      <c r="A94" s="194"/>
      <c r="B94" s="194"/>
      <c r="C94" s="93" t="s">
        <v>471</v>
      </c>
      <c r="D94" s="98" t="s">
        <v>472</v>
      </c>
      <c r="E94" s="113" t="s">
        <v>674</v>
      </c>
      <c r="F94" s="113" t="s">
        <v>677</v>
      </c>
      <c r="G94" s="114" t="s">
        <v>675</v>
      </c>
      <c r="H94" s="114" t="s">
        <v>676</v>
      </c>
      <c r="I94" s="113" t="s">
        <v>664</v>
      </c>
      <c r="J94" s="113"/>
      <c r="K94" s="113"/>
      <c r="L94" s="94" t="s">
        <v>288</v>
      </c>
    </row>
    <row r="95" spans="1:12" ht="60" x14ac:dyDescent="0.25">
      <c r="A95" s="194"/>
      <c r="B95" s="194"/>
      <c r="C95" s="93" t="s">
        <v>473</v>
      </c>
      <c r="D95" s="98" t="s">
        <v>474</v>
      </c>
      <c r="E95" s="113" t="s">
        <v>670</v>
      </c>
      <c r="F95" s="113" t="s">
        <v>673</v>
      </c>
      <c r="G95" s="114" t="s">
        <v>671</v>
      </c>
      <c r="H95" s="114" t="s">
        <v>678</v>
      </c>
      <c r="I95" s="113" t="s">
        <v>664</v>
      </c>
      <c r="J95" s="113"/>
      <c r="K95" s="113"/>
      <c r="L95" s="94" t="s">
        <v>288</v>
      </c>
    </row>
    <row r="96" spans="1:12" ht="30" x14ac:dyDescent="0.25">
      <c r="A96" s="194"/>
      <c r="B96" s="194"/>
      <c r="C96" s="93" t="s">
        <v>475</v>
      </c>
      <c r="D96" s="98" t="s">
        <v>476</v>
      </c>
      <c r="E96" s="113"/>
      <c r="F96" s="113"/>
      <c r="G96" s="113"/>
      <c r="H96" s="113"/>
      <c r="I96" s="113"/>
      <c r="J96" s="113"/>
      <c r="K96" s="113"/>
      <c r="L96" s="94" t="s">
        <v>288</v>
      </c>
    </row>
    <row r="97" spans="1:12" ht="75" x14ac:dyDescent="0.25">
      <c r="A97" s="195"/>
      <c r="B97" s="195"/>
      <c r="C97" s="93" t="s">
        <v>477</v>
      </c>
      <c r="D97" s="98" t="s">
        <v>478</v>
      </c>
      <c r="E97" s="113" t="s">
        <v>679</v>
      </c>
      <c r="F97" s="113" t="s">
        <v>677</v>
      </c>
      <c r="G97" s="114" t="s">
        <v>680</v>
      </c>
      <c r="H97" s="114" t="s">
        <v>681</v>
      </c>
      <c r="I97" s="113" t="s">
        <v>664</v>
      </c>
      <c r="J97" s="113"/>
      <c r="K97" s="113"/>
      <c r="L97" s="94" t="s">
        <v>288</v>
      </c>
    </row>
    <row r="98" spans="1:12" ht="30" x14ac:dyDescent="0.25">
      <c r="A98" s="193" t="s">
        <v>479</v>
      </c>
      <c r="B98" s="193" t="s">
        <v>480</v>
      </c>
      <c r="C98" s="93" t="s">
        <v>481</v>
      </c>
      <c r="D98" s="98" t="s">
        <v>482</v>
      </c>
      <c r="E98" s="113"/>
      <c r="F98" s="113"/>
      <c r="G98" s="113"/>
      <c r="H98" s="113"/>
      <c r="I98" s="113"/>
      <c r="J98" s="113"/>
      <c r="K98" s="113"/>
      <c r="L98" s="94" t="s">
        <v>288</v>
      </c>
    </row>
    <row r="99" spans="1:12" ht="45" x14ac:dyDescent="0.25">
      <c r="A99" s="194"/>
      <c r="B99" s="194"/>
      <c r="C99" s="93" t="s">
        <v>483</v>
      </c>
      <c r="D99" s="98" t="s">
        <v>484</v>
      </c>
      <c r="E99" s="113"/>
      <c r="F99" s="113"/>
      <c r="G99" s="113"/>
      <c r="H99" s="113"/>
      <c r="I99" s="113"/>
      <c r="J99" s="113"/>
      <c r="K99" s="113"/>
      <c r="L99" s="94" t="s">
        <v>288</v>
      </c>
    </row>
    <row r="100" spans="1:12" ht="30" hidden="1" x14ac:dyDescent="0.25">
      <c r="A100" s="194"/>
      <c r="B100" s="194"/>
      <c r="C100" s="93" t="s">
        <v>485</v>
      </c>
      <c r="D100" s="98" t="s">
        <v>486</v>
      </c>
      <c r="E100" s="93"/>
      <c r="F100" s="93"/>
      <c r="G100" s="93"/>
      <c r="H100" s="93"/>
      <c r="I100" s="93"/>
      <c r="J100" s="93"/>
      <c r="K100" s="93"/>
      <c r="L100" s="94" t="s">
        <v>248</v>
      </c>
    </row>
    <row r="101" spans="1:12" ht="30" hidden="1" x14ac:dyDescent="0.25">
      <c r="A101" s="195"/>
      <c r="B101" s="195"/>
      <c r="C101" s="93" t="s">
        <v>487</v>
      </c>
      <c r="D101" s="98" t="s">
        <v>488</v>
      </c>
      <c r="E101" s="93"/>
      <c r="F101" s="93"/>
      <c r="G101" s="93"/>
      <c r="H101" s="93"/>
      <c r="I101" s="93"/>
      <c r="J101" s="93"/>
      <c r="K101" s="93"/>
      <c r="L101" s="94" t="s">
        <v>489</v>
      </c>
    </row>
    <row r="102" spans="1:12" ht="75" x14ac:dyDescent="0.25">
      <c r="A102" s="193" t="s">
        <v>490</v>
      </c>
      <c r="B102" s="193" t="s">
        <v>491</v>
      </c>
      <c r="C102" s="93" t="s">
        <v>492</v>
      </c>
      <c r="D102" s="98" t="s">
        <v>493</v>
      </c>
      <c r="E102" s="113"/>
      <c r="F102" s="113"/>
      <c r="G102" s="113"/>
      <c r="H102" s="113"/>
      <c r="I102" s="113"/>
      <c r="J102" s="113"/>
      <c r="K102" s="113"/>
      <c r="L102" s="95" t="s">
        <v>288</v>
      </c>
    </row>
    <row r="103" spans="1:12" ht="30" hidden="1" x14ac:dyDescent="0.25">
      <c r="A103" s="195"/>
      <c r="B103" s="195"/>
      <c r="C103" s="93" t="s">
        <v>494</v>
      </c>
      <c r="D103" s="98" t="s">
        <v>495</v>
      </c>
      <c r="E103" s="93"/>
      <c r="F103" s="93"/>
      <c r="G103" s="93"/>
      <c r="H103" s="93"/>
      <c r="I103" s="93"/>
      <c r="J103" s="93"/>
      <c r="K103" s="93"/>
      <c r="L103" s="95" t="s">
        <v>248</v>
      </c>
    </row>
    <row r="104" spans="1:12" ht="45" x14ac:dyDescent="0.25">
      <c r="A104" s="193" t="s">
        <v>496</v>
      </c>
      <c r="B104" s="193" t="s">
        <v>497</v>
      </c>
      <c r="C104" s="93" t="s">
        <v>498</v>
      </c>
      <c r="D104" s="98" t="s">
        <v>499</v>
      </c>
      <c r="E104" s="113"/>
      <c r="F104" s="113"/>
      <c r="G104" s="113"/>
      <c r="H104" s="113"/>
      <c r="I104" s="113"/>
      <c r="J104" s="113"/>
      <c r="K104" s="113"/>
      <c r="L104" s="95" t="s">
        <v>288</v>
      </c>
    </row>
    <row r="105" spans="1:12" ht="30" x14ac:dyDescent="0.25">
      <c r="A105" s="194"/>
      <c r="B105" s="194"/>
      <c r="C105" s="93" t="s">
        <v>500</v>
      </c>
      <c r="D105" s="98" t="s">
        <v>501</v>
      </c>
      <c r="E105" s="113"/>
      <c r="F105" s="113"/>
      <c r="G105" s="113"/>
      <c r="H105" s="113"/>
      <c r="I105" s="113"/>
      <c r="J105" s="113"/>
      <c r="K105" s="113"/>
      <c r="L105" s="95" t="s">
        <v>288</v>
      </c>
    </row>
    <row r="106" spans="1:12" ht="30" x14ac:dyDescent="0.25">
      <c r="A106" s="195"/>
      <c r="B106" s="195"/>
      <c r="C106" s="93" t="s">
        <v>502</v>
      </c>
      <c r="D106" s="98" t="s">
        <v>503</v>
      </c>
      <c r="E106" s="113"/>
      <c r="F106" s="113"/>
      <c r="G106" s="113"/>
      <c r="H106" s="113"/>
      <c r="I106" s="113"/>
      <c r="J106" s="113"/>
      <c r="K106" s="113"/>
      <c r="L106" s="95" t="s">
        <v>288</v>
      </c>
    </row>
    <row r="107" spans="1:12" ht="30" hidden="1" x14ac:dyDescent="0.25">
      <c r="A107" s="193" t="s">
        <v>504</v>
      </c>
      <c r="B107" s="193" t="s">
        <v>505</v>
      </c>
      <c r="C107" s="93" t="s">
        <v>506</v>
      </c>
      <c r="D107" s="98" t="s">
        <v>507</v>
      </c>
      <c r="E107" s="93"/>
      <c r="F107" s="93"/>
      <c r="G107" s="93"/>
      <c r="H107" s="93"/>
      <c r="I107" s="93"/>
      <c r="J107" s="93"/>
      <c r="K107" s="93"/>
      <c r="L107" s="94" t="s">
        <v>314</v>
      </c>
    </row>
    <row r="108" spans="1:12" ht="30" hidden="1" x14ac:dyDescent="0.25">
      <c r="A108" s="195"/>
      <c r="B108" s="195"/>
      <c r="C108" s="93" t="s">
        <v>508</v>
      </c>
      <c r="D108" s="98" t="s">
        <v>509</v>
      </c>
      <c r="E108" s="93"/>
      <c r="F108" s="93"/>
      <c r="G108" s="93"/>
      <c r="H108" s="93"/>
      <c r="I108" s="93"/>
      <c r="J108" s="93"/>
      <c r="K108" s="93"/>
      <c r="L108" s="94" t="s">
        <v>399</v>
      </c>
    </row>
    <row r="109" spans="1:12" ht="75" hidden="1" x14ac:dyDescent="0.25">
      <c r="A109" s="193" t="s">
        <v>510</v>
      </c>
      <c r="B109" s="193" t="s">
        <v>511</v>
      </c>
      <c r="C109" s="93" t="s">
        <v>512</v>
      </c>
      <c r="D109" s="98" t="s">
        <v>513</v>
      </c>
      <c r="E109" s="93"/>
      <c r="F109" s="93"/>
      <c r="G109" s="93"/>
      <c r="H109" s="93"/>
      <c r="I109" s="93"/>
      <c r="J109" s="93"/>
      <c r="K109" s="93"/>
      <c r="L109" s="94" t="s">
        <v>399</v>
      </c>
    </row>
    <row r="110" spans="1:12" ht="30" hidden="1" x14ac:dyDescent="0.25">
      <c r="A110" s="195"/>
      <c r="B110" s="195"/>
      <c r="C110" s="93" t="s">
        <v>514</v>
      </c>
      <c r="D110" s="98" t="s">
        <v>515</v>
      </c>
      <c r="E110" s="93"/>
      <c r="F110" s="93"/>
      <c r="G110" s="93"/>
      <c r="H110" s="93"/>
      <c r="I110" s="93"/>
      <c r="J110" s="93"/>
      <c r="K110" s="93"/>
      <c r="L110" s="94" t="s">
        <v>399</v>
      </c>
    </row>
    <row r="111" spans="1:12" ht="45" hidden="1" x14ac:dyDescent="0.25">
      <c r="A111" s="193" t="s">
        <v>516</v>
      </c>
      <c r="B111" s="193" t="s">
        <v>517</v>
      </c>
      <c r="C111" s="93" t="s">
        <v>518</v>
      </c>
      <c r="D111" s="98" t="s">
        <v>519</v>
      </c>
      <c r="E111" s="93"/>
      <c r="F111" s="93"/>
      <c r="G111" s="93"/>
      <c r="H111" s="93"/>
      <c r="I111" s="93"/>
      <c r="J111" s="93"/>
      <c r="K111" s="93"/>
      <c r="L111" s="94" t="s">
        <v>489</v>
      </c>
    </row>
    <row r="112" spans="1:12" ht="30" hidden="1" x14ac:dyDescent="0.25">
      <c r="A112" s="194"/>
      <c r="B112" s="194"/>
      <c r="C112" s="93" t="s">
        <v>520</v>
      </c>
      <c r="D112" s="98" t="s">
        <v>521</v>
      </c>
      <c r="E112" s="93"/>
      <c r="F112" s="93"/>
      <c r="G112" s="93"/>
      <c r="H112" s="93"/>
      <c r="I112" s="93"/>
      <c r="J112" s="93"/>
      <c r="K112" s="93"/>
      <c r="L112" s="94" t="s">
        <v>314</v>
      </c>
    </row>
    <row r="113" spans="1:12" ht="30" hidden="1" x14ac:dyDescent="0.25">
      <c r="A113" s="194"/>
      <c r="B113" s="194"/>
      <c r="C113" s="93" t="s">
        <v>522</v>
      </c>
      <c r="D113" s="98" t="s">
        <v>523</v>
      </c>
      <c r="E113" s="93"/>
      <c r="F113" s="93"/>
      <c r="G113" s="93"/>
      <c r="H113" s="93"/>
      <c r="I113" s="93"/>
      <c r="J113" s="93"/>
      <c r="K113" s="93"/>
      <c r="L113" s="94" t="s">
        <v>314</v>
      </c>
    </row>
    <row r="114" spans="1:12" ht="45" hidden="1" x14ac:dyDescent="0.25">
      <c r="A114" s="195"/>
      <c r="B114" s="195"/>
      <c r="C114" s="93" t="s">
        <v>524</v>
      </c>
      <c r="D114" s="98" t="s">
        <v>525</v>
      </c>
      <c r="E114" s="93"/>
      <c r="F114" s="93"/>
      <c r="G114" s="93"/>
      <c r="H114" s="93"/>
      <c r="I114" s="93"/>
      <c r="J114" s="93"/>
      <c r="K114" s="93"/>
      <c r="L114" s="94" t="s">
        <v>314</v>
      </c>
    </row>
    <row r="115" spans="1:12" ht="30" hidden="1" x14ac:dyDescent="0.25">
      <c r="A115" s="193" t="s">
        <v>526</v>
      </c>
      <c r="B115" s="193" t="s">
        <v>527</v>
      </c>
      <c r="C115" s="93" t="s">
        <v>528</v>
      </c>
      <c r="D115" s="98" t="s">
        <v>529</v>
      </c>
      <c r="E115" s="93"/>
      <c r="F115" s="93"/>
      <c r="G115" s="93"/>
      <c r="H115" s="93"/>
      <c r="I115" s="93"/>
      <c r="J115" s="93"/>
      <c r="K115" s="93"/>
      <c r="L115" s="94" t="s">
        <v>489</v>
      </c>
    </row>
    <row r="116" spans="1:12" hidden="1" x14ac:dyDescent="0.25">
      <c r="A116" s="194"/>
      <c r="B116" s="194"/>
      <c r="C116" s="93" t="s">
        <v>530</v>
      </c>
      <c r="D116" s="98" t="s">
        <v>531</v>
      </c>
      <c r="E116" s="93"/>
      <c r="F116" s="93"/>
      <c r="G116" s="93"/>
      <c r="H116" s="93"/>
      <c r="I116" s="93"/>
      <c r="J116" s="93"/>
      <c r="K116" s="93"/>
      <c r="L116" s="94" t="s">
        <v>489</v>
      </c>
    </row>
    <row r="117" spans="1:12" ht="45" hidden="1" x14ac:dyDescent="0.25">
      <c r="A117" s="194"/>
      <c r="B117" s="194"/>
      <c r="C117" s="93" t="s">
        <v>532</v>
      </c>
      <c r="D117" s="98" t="s">
        <v>533</v>
      </c>
      <c r="E117" s="93"/>
      <c r="F117" s="93"/>
      <c r="G117" s="93"/>
      <c r="H117" s="93"/>
      <c r="I117" s="93"/>
      <c r="J117" s="93"/>
      <c r="K117" s="93"/>
      <c r="L117" s="94" t="s">
        <v>489</v>
      </c>
    </row>
    <row r="118" spans="1:12" ht="30" hidden="1" x14ac:dyDescent="0.25">
      <c r="A118" s="194"/>
      <c r="B118" s="194"/>
      <c r="C118" s="93" t="s">
        <v>534</v>
      </c>
      <c r="D118" s="98" t="s">
        <v>535</v>
      </c>
      <c r="E118" s="93"/>
      <c r="F118" s="93"/>
      <c r="G118" s="93"/>
      <c r="H118" s="93"/>
      <c r="I118" s="93"/>
      <c r="J118" s="93"/>
      <c r="K118" s="93"/>
      <c r="L118" s="94" t="s">
        <v>489</v>
      </c>
    </row>
    <row r="119" spans="1:12" ht="45" hidden="1" x14ac:dyDescent="0.25">
      <c r="A119" s="194"/>
      <c r="B119" s="194"/>
      <c r="C119" s="93" t="s">
        <v>536</v>
      </c>
      <c r="D119" s="98" t="s">
        <v>537</v>
      </c>
      <c r="E119" s="93"/>
      <c r="F119" s="93"/>
      <c r="G119" s="93"/>
      <c r="H119" s="93"/>
      <c r="I119" s="93"/>
      <c r="J119" s="93"/>
      <c r="K119" s="93"/>
      <c r="L119" s="94" t="s">
        <v>281</v>
      </c>
    </row>
    <row r="120" spans="1:12" ht="30" hidden="1" x14ac:dyDescent="0.25">
      <c r="A120" s="194"/>
      <c r="B120" s="194"/>
      <c r="C120" s="93" t="s">
        <v>538</v>
      </c>
      <c r="D120" s="98" t="s">
        <v>539</v>
      </c>
      <c r="E120" s="93"/>
      <c r="F120" s="93"/>
      <c r="G120" s="93"/>
      <c r="H120" s="93"/>
      <c r="I120" s="93"/>
      <c r="J120" s="93"/>
      <c r="K120" s="93"/>
      <c r="L120" s="94" t="s">
        <v>489</v>
      </c>
    </row>
    <row r="121" spans="1:12" ht="30" hidden="1" x14ac:dyDescent="0.25">
      <c r="A121" s="194"/>
      <c r="B121" s="194"/>
      <c r="C121" s="93" t="s">
        <v>540</v>
      </c>
      <c r="D121" s="98" t="s">
        <v>541</v>
      </c>
      <c r="E121" s="93"/>
      <c r="F121" s="93"/>
      <c r="G121" s="93"/>
      <c r="H121" s="93"/>
      <c r="I121" s="93"/>
      <c r="J121" s="93"/>
      <c r="K121" s="93"/>
      <c r="L121" s="94" t="s">
        <v>489</v>
      </c>
    </row>
    <row r="122" spans="1:12" ht="30" hidden="1" x14ac:dyDescent="0.25">
      <c r="A122" s="195"/>
      <c r="B122" s="195"/>
      <c r="C122" s="93" t="s">
        <v>542</v>
      </c>
      <c r="D122" s="98" t="s">
        <v>543</v>
      </c>
      <c r="E122" s="93"/>
      <c r="F122" s="93"/>
      <c r="G122" s="93"/>
      <c r="H122" s="93"/>
      <c r="I122" s="93"/>
      <c r="J122" s="93"/>
      <c r="K122" s="93"/>
      <c r="L122" s="94" t="s">
        <v>489</v>
      </c>
    </row>
    <row r="123" spans="1:12" ht="45" hidden="1" x14ac:dyDescent="0.25">
      <c r="A123" s="100" t="s">
        <v>544</v>
      </c>
      <c r="B123" s="92" t="s">
        <v>545</v>
      </c>
      <c r="C123" s="93" t="s">
        <v>546</v>
      </c>
      <c r="D123" s="98" t="s">
        <v>547</v>
      </c>
      <c r="E123" s="93"/>
      <c r="F123" s="93"/>
      <c r="G123" s="93"/>
      <c r="H123" s="93"/>
      <c r="I123" s="93"/>
      <c r="J123" s="93"/>
      <c r="K123" s="93"/>
      <c r="L123" s="99" t="s">
        <v>548</v>
      </c>
    </row>
    <row r="124" spans="1:12" ht="45" hidden="1" customHeight="1" x14ac:dyDescent="0.25">
      <c r="A124" s="193" t="s">
        <v>549</v>
      </c>
      <c r="B124" s="193" t="s">
        <v>550</v>
      </c>
      <c r="C124" s="93" t="s">
        <v>551</v>
      </c>
      <c r="D124" s="98" t="s">
        <v>552</v>
      </c>
      <c r="E124" s="93"/>
      <c r="F124" s="93"/>
      <c r="G124" s="93"/>
      <c r="H124" s="93"/>
      <c r="I124" s="93"/>
      <c r="J124" s="93"/>
      <c r="K124" s="93"/>
      <c r="L124" s="99" t="s">
        <v>293</v>
      </c>
    </row>
    <row r="125" spans="1:12" ht="60" hidden="1" x14ac:dyDescent="0.25">
      <c r="A125" s="194"/>
      <c r="B125" s="194"/>
      <c r="C125" s="93" t="s">
        <v>553</v>
      </c>
      <c r="D125" s="98" t="s">
        <v>554</v>
      </c>
      <c r="E125" s="93"/>
      <c r="F125" s="93"/>
      <c r="G125" s="93"/>
      <c r="H125" s="93"/>
      <c r="I125" s="93"/>
      <c r="J125" s="93"/>
      <c r="K125" s="93"/>
      <c r="L125" s="99" t="s">
        <v>418</v>
      </c>
    </row>
    <row r="126" spans="1:12" ht="45" hidden="1" x14ac:dyDescent="0.25">
      <c r="A126" s="194"/>
      <c r="B126" s="194"/>
      <c r="C126" s="93" t="s">
        <v>555</v>
      </c>
      <c r="D126" s="98" t="s">
        <v>556</v>
      </c>
      <c r="E126" s="93"/>
      <c r="F126" s="93"/>
      <c r="G126" s="93"/>
      <c r="H126" s="93"/>
      <c r="I126" s="93"/>
      <c r="J126" s="93"/>
      <c r="K126" s="93"/>
      <c r="L126" s="99" t="s">
        <v>418</v>
      </c>
    </row>
    <row r="127" spans="1:12" ht="45" hidden="1" x14ac:dyDescent="0.25">
      <c r="A127" s="195"/>
      <c r="B127" s="195"/>
      <c r="C127" s="93" t="s">
        <v>557</v>
      </c>
      <c r="D127" s="98" t="s">
        <v>558</v>
      </c>
      <c r="E127" s="93"/>
      <c r="F127" s="93"/>
      <c r="G127" s="93"/>
      <c r="H127" s="93"/>
      <c r="I127" s="93"/>
      <c r="J127" s="93"/>
      <c r="K127" s="93"/>
      <c r="L127" s="99" t="s">
        <v>418</v>
      </c>
    </row>
    <row r="128" spans="1:12" ht="30" hidden="1" customHeight="1" x14ac:dyDescent="0.25">
      <c r="A128" s="100" t="s">
        <v>559</v>
      </c>
      <c r="B128" s="100" t="s">
        <v>560</v>
      </c>
      <c r="C128" s="93" t="s">
        <v>561</v>
      </c>
      <c r="D128" s="98" t="s">
        <v>562</v>
      </c>
      <c r="E128" s="93"/>
      <c r="F128" s="93"/>
      <c r="G128" s="93"/>
      <c r="H128" s="93"/>
      <c r="I128" s="93"/>
      <c r="J128" s="93"/>
      <c r="K128" s="93"/>
      <c r="L128" s="94" t="s">
        <v>489</v>
      </c>
    </row>
    <row r="129" spans="1:12" ht="30" hidden="1" x14ac:dyDescent="0.25">
      <c r="A129" s="196" t="s">
        <v>563</v>
      </c>
      <c r="B129" s="196" t="s">
        <v>564</v>
      </c>
      <c r="C129" s="93" t="s">
        <v>565</v>
      </c>
      <c r="D129" s="98" t="s">
        <v>566</v>
      </c>
      <c r="E129" s="93"/>
      <c r="F129" s="93"/>
      <c r="G129" s="93"/>
      <c r="H129" s="93"/>
      <c r="I129" s="93"/>
      <c r="J129" s="93"/>
      <c r="K129" s="93"/>
      <c r="L129" s="94" t="s">
        <v>489</v>
      </c>
    </row>
    <row r="130" spans="1:12" ht="30" hidden="1" customHeight="1" x14ac:dyDescent="0.25">
      <c r="A130" s="196"/>
      <c r="B130" s="196"/>
      <c r="C130" s="93" t="s">
        <v>567</v>
      </c>
      <c r="D130" s="98" t="s">
        <v>568</v>
      </c>
      <c r="E130" s="93"/>
      <c r="F130" s="93"/>
      <c r="G130" s="93"/>
      <c r="H130" s="93"/>
      <c r="I130" s="93"/>
      <c r="J130" s="93"/>
      <c r="K130" s="93"/>
      <c r="L130" s="94" t="s">
        <v>489</v>
      </c>
    </row>
    <row r="131" spans="1:12" ht="45" hidden="1" customHeight="1" x14ac:dyDescent="0.25">
      <c r="A131" s="193" t="s">
        <v>569</v>
      </c>
      <c r="B131" s="193" t="s">
        <v>570</v>
      </c>
      <c r="C131" s="93" t="s">
        <v>571</v>
      </c>
      <c r="D131" s="98" t="s">
        <v>572</v>
      </c>
      <c r="E131" s="93"/>
      <c r="F131" s="93"/>
      <c r="G131" s="93"/>
      <c r="H131" s="93"/>
      <c r="I131" s="93"/>
      <c r="J131" s="93"/>
      <c r="K131" s="93"/>
      <c r="L131" s="94" t="s">
        <v>573</v>
      </c>
    </row>
    <row r="132" spans="1:12" ht="30" hidden="1" x14ac:dyDescent="0.25">
      <c r="A132" s="194"/>
      <c r="B132" s="194"/>
      <c r="C132" s="93" t="s">
        <v>574</v>
      </c>
      <c r="D132" s="98" t="s">
        <v>575</v>
      </c>
      <c r="E132" s="93"/>
      <c r="F132" s="93"/>
      <c r="G132" s="93"/>
      <c r="H132" s="93"/>
      <c r="I132" s="93"/>
      <c r="J132" s="93"/>
      <c r="K132" s="93"/>
      <c r="L132" s="94" t="s">
        <v>573</v>
      </c>
    </row>
    <row r="133" spans="1:12" ht="30" hidden="1" x14ac:dyDescent="0.25">
      <c r="A133" s="194"/>
      <c r="B133" s="194"/>
      <c r="C133" s="93" t="s">
        <v>576</v>
      </c>
      <c r="D133" s="98" t="s">
        <v>577</v>
      </c>
      <c r="E133" s="93"/>
      <c r="F133" s="93"/>
      <c r="G133" s="93"/>
      <c r="H133" s="93"/>
      <c r="I133" s="93"/>
      <c r="J133" s="93"/>
      <c r="K133" s="93"/>
      <c r="L133" s="94" t="s">
        <v>573</v>
      </c>
    </row>
    <row r="134" spans="1:12" ht="45" hidden="1" x14ac:dyDescent="0.25">
      <c r="A134" s="194"/>
      <c r="B134" s="194"/>
      <c r="C134" s="93" t="s">
        <v>578</v>
      </c>
      <c r="D134" s="98" t="s">
        <v>579</v>
      </c>
      <c r="E134" s="93"/>
      <c r="F134" s="93"/>
      <c r="G134" s="93"/>
      <c r="H134" s="93"/>
      <c r="I134" s="93"/>
      <c r="J134" s="93"/>
      <c r="K134" s="93"/>
      <c r="L134" s="94" t="s">
        <v>573</v>
      </c>
    </row>
    <row r="135" spans="1:12" ht="30" hidden="1" x14ac:dyDescent="0.25">
      <c r="A135" s="194"/>
      <c r="B135" s="194"/>
      <c r="C135" s="93" t="s">
        <v>580</v>
      </c>
      <c r="D135" s="98" t="s">
        <v>581</v>
      </c>
      <c r="E135" s="93"/>
      <c r="F135" s="93"/>
      <c r="G135" s="93"/>
      <c r="H135" s="93"/>
      <c r="I135" s="93"/>
      <c r="J135" s="93"/>
      <c r="K135" s="93"/>
      <c r="L135" s="94" t="s">
        <v>573</v>
      </c>
    </row>
    <row r="136" spans="1:12" ht="30" hidden="1" x14ac:dyDescent="0.25">
      <c r="A136" s="195"/>
      <c r="B136" s="195"/>
      <c r="C136" s="93" t="s">
        <v>582</v>
      </c>
      <c r="D136" s="98" t="s">
        <v>583</v>
      </c>
      <c r="E136" s="93"/>
      <c r="F136" s="93"/>
      <c r="G136" s="93"/>
      <c r="H136" s="93"/>
      <c r="I136" s="93"/>
      <c r="J136" s="93"/>
      <c r="K136" s="93"/>
      <c r="L136" s="94" t="s">
        <v>489</v>
      </c>
    </row>
    <row r="137" spans="1:12" ht="30" hidden="1" x14ac:dyDescent="0.25">
      <c r="A137" s="193" t="s">
        <v>584</v>
      </c>
      <c r="B137" s="193" t="s">
        <v>585</v>
      </c>
      <c r="C137" s="93" t="s">
        <v>586</v>
      </c>
      <c r="D137" s="98" t="s">
        <v>587</v>
      </c>
      <c r="E137" s="93"/>
      <c r="F137" s="93"/>
      <c r="G137" s="93"/>
      <c r="H137" s="93"/>
      <c r="I137" s="93"/>
      <c r="J137" s="93"/>
      <c r="K137" s="93"/>
      <c r="L137" s="94" t="s">
        <v>573</v>
      </c>
    </row>
    <row r="138" spans="1:12" ht="45" hidden="1" x14ac:dyDescent="0.25">
      <c r="A138" s="194"/>
      <c r="B138" s="194"/>
      <c r="C138" s="93" t="s">
        <v>588</v>
      </c>
      <c r="D138" s="98" t="s">
        <v>589</v>
      </c>
      <c r="E138" s="93"/>
      <c r="F138" s="93"/>
      <c r="G138" s="93"/>
      <c r="H138" s="93"/>
      <c r="I138" s="93"/>
      <c r="J138" s="93"/>
      <c r="K138" s="93"/>
      <c r="L138" s="94" t="s">
        <v>573</v>
      </c>
    </row>
    <row r="139" spans="1:12" ht="30" hidden="1" x14ac:dyDescent="0.25">
      <c r="A139" s="194"/>
      <c r="B139" s="194"/>
      <c r="C139" s="93" t="s">
        <v>590</v>
      </c>
      <c r="D139" s="98" t="s">
        <v>591</v>
      </c>
      <c r="E139" s="93"/>
      <c r="F139" s="93"/>
      <c r="G139" s="93"/>
      <c r="H139" s="93"/>
      <c r="I139" s="93"/>
      <c r="J139" s="93"/>
      <c r="K139" s="93"/>
      <c r="L139" s="94" t="s">
        <v>573</v>
      </c>
    </row>
    <row r="140" spans="1:12" ht="30" hidden="1" x14ac:dyDescent="0.25">
      <c r="A140" s="195"/>
      <c r="B140" s="195"/>
      <c r="C140" s="93" t="s">
        <v>592</v>
      </c>
      <c r="D140" s="98" t="s">
        <v>593</v>
      </c>
      <c r="E140" s="93"/>
      <c r="F140" s="93"/>
      <c r="G140" s="93"/>
      <c r="H140" s="93"/>
      <c r="I140" s="93"/>
      <c r="J140" s="93"/>
      <c r="K140" s="93"/>
      <c r="L140" s="94" t="s">
        <v>573</v>
      </c>
    </row>
    <row r="141" spans="1:12" ht="30" hidden="1" x14ac:dyDescent="0.25">
      <c r="A141" s="193" t="s">
        <v>594</v>
      </c>
      <c r="B141" s="193" t="s">
        <v>595</v>
      </c>
      <c r="C141" s="93" t="s">
        <v>596</v>
      </c>
      <c r="D141" s="98" t="s">
        <v>597</v>
      </c>
      <c r="E141" s="93"/>
      <c r="F141" s="93"/>
      <c r="G141" s="93"/>
      <c r="H141" s="93"/>
      <c r="I141" s="93"/>
      <c r="J141" s="93"/>
      <c r="K141" s="93"/>
      <c r="L141" s="94" t="s">
        <v>573</v>
      </c>
    </row>
    <row r="142" spans="1:12" ht="30" hidden="1" x14ac:dyDescent="0.25">
      <c r="A142" s="194"/>
      <c r="B142" s="194"/>
      <c r="C142" s="93" t="s">
        <v>598</v>
      </c>
      <c r="D142" s="98" t="s">
        <v>599</v>
      </c>
      <c r="E142" s="93"/>
      <c r="F142" s="93"/>
      <c r="G142" s="93"/>
      <c r="H142" s="93"/>
      <c r="I142" s="93"/>
      <c r="J142" s="93"/>
      <c r="K142" s="93"/>
      <c r="L142" s="94" t="s">
        <v>573</v>
      </c>
    </row>
    <row r="143" spans="1:12" ht="30" hidden="1" x14ac:dyDescent="0.25">
      <c r="A143" s="194"/>
      <c r="B143" s="194"/>
      <c r="C143" s="93" t="s">
        <v>600</v>
      </c>
      <c r="D143" s="98" t="s">
        <v>601</v>
      </c>
      <c r="E143" s="93"/>
      <c r="F143" s="93"/>
      <c r="G143" s="93"/>
      <c r="H143" s="93"/>
      <c r="I143" s="93"/>
      <c r="J143" s="93"/>
      <c r="K143" s="93"/>
      <c r="L143" s="94" t="s">
        <v>573</v>
      </c>
    </row>
    <row r="144" spans="1:12" hidden="1" x14ac:dyDescent="0.25">
      <c r="A144" s="194"/>
      <c r="B144" s="194"/>
      <c r="C144" s="93" t="s">
        <v>602</v>
      </c>
      <c r="D144" s="98" t="s">
        <v>603</v>
      </c>
      <c r="E144" s="93"/>
      <c r="F144" s="93"/>
      <c r="G144" s="93"/>
      <c r="H144" s="93"/>
      <c r="I144" s="93"/>
      <c r="J144" s="93"/>
      <c r="K144" s="93"/>
      <c r="L144" s="94" t="s">
        <v>573</v>
      </c>
    </row>
    <row r="145" spans="1:12" ht="30" hidden="1" x14ac:dyDescent="0.25">
      <c r="A145" s="195"/>
      <c r="B145" s="195"/>
      <c r="C145" s="93" t="s">
        <v>604</v>
      </c>
      <c r="D145" s="98" t="s">
        <v>605</v>
      </c>
      <c r="E145" s="93"/>
      <c r="F145" s="93"/>
      <c r="G145" s="93"/>
      <c r="H145" s="93"/>
      <c r="I145" s="93"/>
      <c r="J145" s="93"/>
      <c r="K145" s="93"/>
      <c r="L145" s="94" t="s">
        <v>573</v>
      </c>
    </row>
    <row r="146" spans="1:12" ht="45" hidden="1" x14ac:dyDescent="0.25">
      <c r="A146" s="100" t="s">
        <v>606</v>
      </c>
      <c r="B146" s="100" t="s">
        <v>607</v>
      </c>
      <c r="C146" s="93" t="s">
        <v>608</v>
      </c>
      <c r="D146" s="98" t="s">
        <v>609</v>
      </c>
      <c r="E146" s="93"/>
      <c r="F146" s="93"/>
      <c r="G146" s="93"/>
      <c r="H146" s="93"/>
      <c r="I146" s="93"/>
      <c r="J146" s="93"/>
      <c r="K146" s="93"/>
      <c r="L146" s="94" t="s">
        <v>573</v>
      </c>
    </row>
    <row r="147" spans="1:12" ht="60" hidden="1" customHeight="1" x14ac:dyDescent="0.25">
      <c r="A147" s="193" t="s">
        <v>610</v>
      </c>
      <c r="B147" s="193" t="s">
        <v>611</v>
      </c>
      <c r="C147" s="93" t="s">
        <v>612</v>
      </c>
      <c r="D147" s="98" t="s">
        <v>613</v>
      </c>
      <c r="E147" s="93"/>
      <c r="F147" s="93"/>
      <c r="G147" s="93"/>
      <c r="H147" s="93"/>
      <c r="I147" s="93"/>
      <c r="J147" s="93"/>
      <c r="K147" s="93"/>
      <c r="L147" s="94" t="s">
        <v>380</v>
      </c>
    </row>
    <row r="148" spans="1:12" ht="30" hidden="1" x14ac:dyDescent="0.25">
      <c r="A148" s="194"/>
      <c r="B148" s="194"/>
      <c r="C148" s="93" t="s">
        <v>614</v>
      </c>
      <c r="D148" s="98" t="s">
        <v>615</v>
      </c>
      <c r="E148" s="93"/>
      <c r="F148" s="93"/>
      <c r="G148" s="93"/>
      <c r="H148" s="93"/>
      <c r="I148" s="93"/>
      <c r="J148" s="93"/>
      <c r="K148" s="93"/>
      <c r="L148" s="94" t="s">
        <v>380</v>
      </c>
    </row>
    <row r="149" spans="1:12" ht="30" hidden="1" x14ac:dyDescent="0.25">
      <c r="A149" s="194"/>
      <c r="B149" s="194"/>
      <c r="C149" s="93" t="s">
        <v>616</v>
      </c>
      <c r="D149" s="98" t="s">
        <v>617</v>
      </c>
      <c r="E149" s="93"/>
      <c r="F149" s="93"/>
      <c r="G149" s="93"/>
      <c r="H149" s="93"/>
      <c r="I149" s="93"/>
      <c r="J149" s="93"/>
      <c r="K149" s="93"/>
      <c r="L149" s="94" t="s">
        <v>380</v>
      </c>
    </row>
    <row r="150" spans="1:12" ht="30" hidden="1" x14ac:dyDescent="0.25">
      <c r="A150" s="194"/>
      <c r="B150" s="194"/>
      <c r="C150" s="93" t="s">
        <v>618</v>
      </c>
      <c r="D150" s="98" t="s">
        <v>619</v>
      </c>
      <c r="E150" s="93"/>
      <c r="F150" s="93"/>
      <c r="G150" s="93"/>
      <c r="H150" s="93"/>
      <c r="I150" s="93"/>
      <c r="J150" s="93"/>
      <c r="K150" s="93"/>
      <c r="L150" s="94" t="s">
        <v>620</v>
      </c>
    </row>
    <row r="151" spans="1:12" ht="45" hidden="1" x14ac:dyDescent="0.25">
      <c r="A151" s="194"/>
      <c r="B151" s="194"/>
      <c r="C151" s="93" t="s">
        <v>621</v>
      </c>
      <c r="D151" s="98" t="s">
        <v>622</v>
      </c>
      <c r="E151" s="93"/>
      <c r="F151" s="93"/>
      <c r="G151" s="93"/>
      <c r="H151" s="93"/>
      <c r="I151" s="93"/>
      <c r="J151" s="93"/>
      <c r="K151" s="93"/>
      <c r="L151" s="94" t="s">
        <v>380</v>
      </c>
    </row>
    <row r="152" spans="1:12" ht="45" hidden="1" x14ac:dyDescent="0.25">
      <c r="A152" s="195"/>
      <c r="B152" s="195"/>
      <c r="C152" s="93" t="s">
        <v>623</v>
      </c>
      <c r="D152" s="98" t="s">
        <v>624</v>
      </c>
      <c r="E152" s="93"/>
      <c r="F152" s="93"/>
      <c r="G152" s="93"/>
      <c r="H152" s="93"/>
      <c r="I152" s="93"/>
      <c r="J152" s="93"/>
      <c r="K152" s="93"/>
      <c r="L152" s="94" t="s">
        <v>380</v>
      </c>
    </row>
    <row r="153" spans="1:12" ht="60" hidden="1" customHeight="1" x14ac:dyDescent="0.25">
      <c r="A153" s="193" t="s">
        <v>625</v>
      </c>
      <c r="B153" s="193" t="s">
        <v>626</v>
      </c>
      <c r="C153" s="93" t="s">
        <v>627</v>
      </c>
      <c r="D153" s="98" t="s">
        <v>628</v>
      </c>
      <c r="E153" s="93"/>
      <c r="F153" s="93"/>
      <c r="G153" s="93"/>
      <c r="H153" s="93"/>
      <c r="I153" s="93"/>
      <c r="J153" s="93"/>
      <c r="K153" s="93"/>
      <c r="L153" s="95" t="s">
        <v>620</v>
      </c>
    </row>
    <row r="154" spans="1:12" ht="30" hidden="1" x14ac:dyDescent="0.25">
      <c r="A154" s="195"/>
      <c r="B154" s="195"/>
      <c r="C154" s="93" t="s">
        <v>629</v>
      </c>
      <c r="D154" s="98" t="s">
        <v>630</v>
      </c>
      <c r="E154" s="93"/>
      <c r="F154" s="93"/>
      <c r="G154" s="93"/>
      <c r="H154" s="93"/>
      <c r="I154" s="93"/>
      <c r="J154" s="93"/>
      <c r="K154" s="93"/>
      <c r="L154" s="95" t="s">
        <v>631</v>
      </c>
    </row>
    <row r="155" spans="1:12" ht="45" hidden="1" x14ac:dyDescent="0.25">
      <c r="A155" s="193" t="s">
        <v>632</v>
      </c>
      <c r="B155" s="193" t="s">
        <v>633</v>
      </c>
      <c r="C155" s="93" t="s">
        <v>634</v>
      </c>
      <c r="D155" s="98" t="s">
        <v>635</v>
      </c>
      <c r="E155" s="93"/>
      <c r="F155" s="93"/>
      <c r="G155" s="93"/>
      <c r="H155" s="93"/>
      <c r="I155" s="93"/>
      <c r="J155" s="93"/>
      <c r="K155" s="93"/>
      <c r="L155" s="94" t="s">
        <v>620</v>
      </c>
    </row>
    <row r="156" spans="1:12" hidden="1" x14ac:dyDescent="0.25">
      <c r="A156" s="194"/>
      <c r="B156" s="194"/>
      <c r="C156" s="93" t="s">
        <v>636</v>
      </c>
      <c r="D156" s="98" t="s">
        <v>637</v>
      </c>
      <c r="E156" s="93"/>
      <c r="F156" s="93"/>
      <c r="G156" s="93"/>
      <c r="H156" s="93"/>
      <c r="I156" s="93"/>
      <c r="J156" s="93"/>
      <c r="K156" s="93"/>
      <c r="L156" s="94" t="s">
        <v>620</v>
      </c>
    </row>
    <row r="157" spans="1:12" ht="45" hidden="1" x14ac:dyDescent="0.25">
      <c r="A157" s="194"/>
      <c r="B157" s="194"/>
      <c r="C157" s="93" t="s">
        <v>638</v>
      </c>
      <c r="D157" s="98" t="s">
        <v>639</v>
      </c>
      <c r="E157" s="93"/>
      <c r="F157" s="93"/>
      <c r="G157" s="93"/>
      <c r="H157" s="93"/>
      <c r="I157" s="93"/>
      <c r="J157" s="93"/>
      <c r="K157" s="93"/>
      <c r="L157" s="94" t="s">
        <v>620</v>
      </c>
    </row>
    <row r="158" spans="1:12" ht="30" hidden="1" x14ac:dyDescent="0.25">
      <c r="A158" s="195"/>
      <c r="B158" s="195"/>
      <c r="C158" s="93" t="s">
        <v>640</v>
      </c>
      <c r="D158" s="98" t="s">
        <v>641</v>
      </c>
      <c r="E158" s="93"/>
      <c r="F158" s="93"/>
      <c r="G158" s="93"/>
      <c r="H158" s="93"/>
      <c r="I158" s="93"/>
      <c r="J158" s="93"/>
      <c r="K158" s="93"/>
      <c r="L158" s="94" t="s">
        <v>620</v>
      </c>
    </row>
    <row r="159" spans="1:12" ht="45" hidden="1" x14ac:dyDescent="0.25">
      <c r="A159" s="92" t="s">
        <v>642</v>
      </c>
      <c r="B159" s="92" t="s">
        <v>643</v>
      </c>
      <c r="C159" s="93" t="s">
        <v>644</v>
      </c>
      <c r="D159" s="98" t="s">
        <v>645</v>
      </c>
      <c r="E159" s="93"/>
      <c r="F159" s="93"/>
      <c r="G159" s="93"/>
      <c r="H159" s="93"/>
      <c r="I159" s="93"/>
      <c r="J159" s="93"/>
      <c r="K159" s="93"/>
      <c r="L159" s="94" t="s">
        <v>620</v>
      </c>
    </row>
  </sheetData>
  <autoFilter ref="D2:L159" xr:uid="{00000000-0009-0000-0000-000002000000}">
    <filterColumn colId="8">
      <filters>
        <filter val="OHB"/>
      </filters>
    </filterColumn>
  </autoFilter>
  <mergeCells count="80">
    <mergeCell ref="A1:L1"/>
    <mergeCell ref="A2:A3"/>
    <mergeCell ref="B2:B3"/>
    <mergeCell ref="C2:C3"/>
    <mergeCell ref="D2:D3"/>
    <mergeCell ref="E2:E3"/>
    <mergeCell ref="F2:F3"/>
    <mergeCell ref="G2:G3"/>
    <mergeCell ref="H2:H3"/>
    <mergeCell ref="I2:I3"/>
    <mergeCell ref="K2:K3"/>
    <mergeCell ref="L2:L3"/>
    <mergeCell ref="A4:A10"/>
    <mergeCell ref="B4:B10"/>
    <mergeCell ref="A11:A18"/>
    <mergeCell ref="B11:B18"/>
    <mergeCell ref="A19:A23"/>
    <mergeCell ref="B19:B23"/>
    <mergeCell ref="A24:A28"/>
    <mergeCell ref="B24:B28"/>
    <mergeCell ref="A29:A33"/>
    <mergeCell ref="B29:B33"/>
    <mergeCell ref="A34:A40"/>
    <mergeCell ref="B34:B40"/>
    <mergeCell ref="A41:A43"/>
    <mergeCell ref="B41:B43"/>
    <mergeCell ref="A44:A48"/>
    <mergeCell ref="B44:B48"/>
    <mergeCell ref="A49:A53"/>
    <mergeCell ref="B49:B53"/>
    <mergeCell ref="A54:A58"/>
    <mergeCell ref="B54:B58"/>
    <mergeCell ref="A59:A61"/>
    <mergeCell ref="B59:B61"/>
    <mergeCell ref="A62:A66"/>
    <mergeCell ref="B62:B66"/>
    <mergeCell ref="A67:A70"/>
    <mergeCell ref="B67:B70"/>
    <mergeCell ref="A71:A73"/>
    <mergeCell ref="B71:B73"/>
    <mergeCell ref="A74:A78"/>
    <mergeCell ref="B74:B78"/>
    <mergeCell ref="A79:A81"/>
    <mergeCell ref="B79:B81"/>
    <mergeCell ref="A82:A88"/>
    <mergeCell ref="B82:B88"/>
    <mergeCell ref="A89:A91"/>
    <mergeCell ref="B89:B91"/>
    <mergeCell ref="A92:A97"/>
    <mergeCell ref="B92:B97"/>
    <mergeCell ref="A98:A101"/>
    <mergeCell ref="B98:B101"/>
    <mergeCell ref="A102:A103"/>
    <mergeCell ref="B102:B103"/>
    <mergeCell ref="A104:A106"/>
    <mergeCell ref="B104:B106"/>
    <mergeCell ref="A107:A108"/>
    <mergeCell ref="B107:B108"/>
    <mergeCell ref="A109:A110"/>
    <mergeCell ref="B109:B110"/>
    <mergeCell ref="A111:A114"/>
    <mergeCell ref="B111:B114"/>
    <mergeCell ref="A115:A122"/>
    <mergeCell ref="B115:B122"/>
    <mergeCell ref="A124:A127"/>
    <mergeCell ref="B124:B127"/>
    <mergeCell ref="A129:A130"/>
    <mergeCell ref="B129:B130"/>
    <mergeCell ref="A131:A136"/>
    <mergeCell ref="B131:B136"/>
    <mergeCell ref="A153:A154"/>
    <mergeCell ref="B153:B154"/>
    <mergeCell ref="A155:A158"/>
    <mergeCell ref="B155:B158"/>
    <mergeCell ref="A137:A140"/>
    <mergeCell ref="B137:B140"/>
    <mergeCell ref="A141:A145"/>
    <mergeCell ref="B141:B145"/>
    <mergeCell ref="A147:A152"/>
    <mergeCell ref="B147:B15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AÇIKLAMALAR</vt:lpstr>
      <vt:lpstr>PERFORMANS GÖSTERGELERİ</vt:lpstr>
      <vt:lpstr>STRATEJİLERİN İZLENMESİ</vt:lpstr>
    </vt:vector>
  </TitlesOfParts>
  <Company>Silentall Unattended Installer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LalehanDOGAN</dc:creator>
  <cp:lastModifiedBy>BAHAR AYAZ</cp:lastModifiedBy>
  <cp:lastPrinted>2021-07-13T11:10:35Z</cp:lastPrinted>
  <dcterms:created xsi:type="dcterms:W3CDTF">2021-03-15T07:41:56Z</dcterms:created>
  <dcterms:modified xsi:type="dcterms:W3CDTF">2023-12-15T12:50:38Z</dcterms:modified>
</cp:coreProperties>
</file>